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2995" windowHeight="9525" activeTab="1"/>
  </bookViews>
  <sheets>
    <sheet name="VENITURI" sheetId="1" r:id="rId1"/>
    <sheet name="CHELTUIELI" sheetId="2" r:id="rId2"/>
  </sheets>
  <definedNames>
    <definedName name="_xlnm.Print_Area" localSheetId="1">'CHELTUIELI'!$A$1:$H$197</definedName>
  </definedNames>
  <calcPr fullCalcOnLoad="1"/>
</workbook>
</file>

<file path=xl/sharedStrings.xml><?xml version="1.0" encoding="utf-8"?>
<sst xmlns="http://schemas.openxmlformats.org/spreadsheetml/2006/main" count="470" uniqueCount="414">
  <si>
    <t>Cod</t>
  </si>
  <si>
    <t>Denumire indicator</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</si>
  <si>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</si>
  <si>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</si>
  <si>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</si>
  <si>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</si>
  <si>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</si>
  <si>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</si>
  <si>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</si>
  <si>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</si>
  <si>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</si>
  <si>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</si>
  <si>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</si>
  <si>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</si>
  <si>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</si>
  <si>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</si>
  <si>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</si>
  <si>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</si>
  <si>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</si>
  <si>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</si>
  <si>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</si>
  <si>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</si>
  <si>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</si>
  <si>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</si>
  <si>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</si>
  <si>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</si>
  <si>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</si>
  <si>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</si>
  <si>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</si>
  <si>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</si>
  <si>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</si>
  <si>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</si>
  <si>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</si>
  <si>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</si>
  <si>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</si>
  <si>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</si>
  <si>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</si>
  <si>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</si>
  <si>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</si>
  <si>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</si>
  <si>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</si>
  <si>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</si>
  <si>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66.05.10.01.12</t>
  </si>
  <si>
    <t>Indemnizatii platite unor persoane din afara unitatii</t>
  </si>
  <si>
    <t>66.05.10.01.13</t>
  </si>
  <si>
    <t>Indemnizatii de delegare</t>
  </si>
  <si>
    <t>Indemnizatii de detasare</t>
  </si>
  <si>
    <t>66.05.10.01.30</t>
  </si>
  <si>
    <t>Alte drepturi salariale in bani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</si>
  <si>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</si>
  <si>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</si>
  <si>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</si>
  <si>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</si>
  <si>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</si>
  <si>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</si>
  <si>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</si>
  <si>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</si>
  <si>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</si>
  <si>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</si>
  <si>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</si>
  <si>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</si>
  <si>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</si>
  <si>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</si>
  <si>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</si>
  <si>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</si>
  <si>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</si>
  <si>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</si>
  <si>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</si>
  <si>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</si>
  <si>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</si>
  <si>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</si>
  <si>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</si>
  <si>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</si>
  <si>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</si>
  <si>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</si>
  <si>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</si>
  <si>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</si>
  <si>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</si>
  <si>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</si>
  <si>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</si>
  <si>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</si>
  <si>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</si>
  <si>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</si>
  <si>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</si>
  <si>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</si>
  <si>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</si>
  <si>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</si>
  <si>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</si>
  <si>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</si>
  <si>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</si>
  <si>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</si>
  <si>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</si>
  <si>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</si>
  <si>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</si>
  <si>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</si>
  <si>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</si>
  <si>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</si>
  <si>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</si>
  <si>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</si>
  <si>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</si>
  <si>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</si>
  <si>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</si>
  <si>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</si>
  <si>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</si>
  <si>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</si>
  <si>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</si>
  <si>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</si>
  <si>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</si>
  <si>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</si>
  <si>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</si>
  <si>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</si>
  <si>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</si>
  <si>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</si>
  <si>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</si>
  <si>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</si>
  <si>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</si>
  <si>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</si>
  <si>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</si>
  <si>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</si>
  <si>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</si>
  <si>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</si>
  <si>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</si>
  <si>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</si>
  <si>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</si>
  <si>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</si>
  <si>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</si>
  <si>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</si>
  <si>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</si>
  <si>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</si>
  <si>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</si>
  <si>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</si>
  <si>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</si>
  <si>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</si>
  <si>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</si>
  <si>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</si>
  <si>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</si>
  <si>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</si>
  <si>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</si>
  <si>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</si>
  <si>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</si>
  <si>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</si>
  <si>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</si>
  <si>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</si>
  <si>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</si>
  <si>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</si>
  <si>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</si>
  <si>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</si>
  <si>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</si>
  <si>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</si>
  <si>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</si>
  <si>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</si>
  <si>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</si>
  <si>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</si>
  <si>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</si>
  <si>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</si>
  <si>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</si>
  <si>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</si>
  <si>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</si>
  <si>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</si>
  <si>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</si>
  <si>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</si>
  <si>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</si>
  <si>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</si>
  <si>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</si>
  <si>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</si>
  <si>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</si>
  <si>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</si>
  <si>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</si>
  <si>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</si>
  <si>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</si>
  <si>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</si>
  <si>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</si>
  <si>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</si>
  <si>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</si>
  <si>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</si>
  <si>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</si>
  <si>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</si>
  <si>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</si>
  <si>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</si>
  <si>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</si>
  <si>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</si>
  <si>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</si>
  <si>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</si>
  <si>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</si>
  <si>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</si>
  <si>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</si>
  <si>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</si>
  <si>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</si>
  <si>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</si>
  <si>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</si>
  <si>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</si>
  <si>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</si>
  <si>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</si>
  <si>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</si>
  <si>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</si>
  <si>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</si>
  <si>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</si>
  <si>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</si>
  <si>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</si>
  <si>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</si>
  <si>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</si>
  <si>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</si>
  <si>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</si>
  <si>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</si>
  <si>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</si>
  <si>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</si>
  <si>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</si>
  <si>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</si>
  <si>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</si>
  <si>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</si>
  <si>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</si>
  <si>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</si>
  <si>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</si>
  <si>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</si>
  <si>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</si>
  <si>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</si>
  <si>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</si>
  <si>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</si>
  <si>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</si>
  <si>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</si>
  <si>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</si>
  <si>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</si>
  <si>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</si>
  <si>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</si>
  <si>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</si>
  <si>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</si>
  <si>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</si>
  <si>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</si>
  <si>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</si>
  <si>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</si>
  <si>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</si>
  <si>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</si>
  <si>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</si>
  <si>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</si>
  <si>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</si>
  <si>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</si>
  <si>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</si>
  <si>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</si>
  <si>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</si>
  <si>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</si>
  <si>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</si>
  <si>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</si>
  <si>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</si>
  <si>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</si>
  <si>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</si>
  <si>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</si>
  <si>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</si>
  <si>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</si>
  <si>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</si>
  <si>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</si>
  <si>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</si>
  <si>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</si>
  <si>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</si>
  <si>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</si>
  <si>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</si>
  <si>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</si>
  <si>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</si>
  <si>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</si>
  <si>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</si>
  <si>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</si>
  <si>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</si>
  <si>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</si>
  <si>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</si>
  <si>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</si>
  <si>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</si>
  <si>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</si>
  <si>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</si>
  <si>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</si>
  <si>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</si>
  <si>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</si>
  <si>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</si>
  <si>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</si>
  <si>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</si>
  <si>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</si>
  <si>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</si>
  <si>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</si>
  <si>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</si>
  <si>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</si>
  <si>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</si>
  <si>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</si>
  <si>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</si>
  <si>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</si>
  <si>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</si>
  <si>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</si>
  <si>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</si>
  <si>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</si>
  <si>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</si>
  <si>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</si>
  <si>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</si>
  <si>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</si>
  <si>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</si>
  <si>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</si>
  <si>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</si>
  <si>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</si>
  <si>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</si>
  <si>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</si>
  <si>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</si>
  <si>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</si>
  <si>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</si>
  <si>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</si>
  <si>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</si>
  <si>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</si>
  <si>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</si>
  <si>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</si>
  <si>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</si>
  <si>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</si>
  <si>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</si>
  <si>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</si>
  <si>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</si>
  <si>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</si>
  <si>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</si>
  <si>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</si>
  <si>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</si>
  <si>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</si>
  <si>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</si>
  <si>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</si>
  <si>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</si>
  <si>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</si>
  <si>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</si>
  <si>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</si>
  <si>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</si>
  <si>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</si>
  <si>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</si>
  <si>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</si>
  <si>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</si>
  <si>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</si>
  <si>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</si>
  <si>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</si>
  <si>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</si>
  <si>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</si>
  <si>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</si>
  <si>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</si>
  <si>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</si>
  <si>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</si>
  <si>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</si>
  <si>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</si>
  <si>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</si>
  <si>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</si>
  <si>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</si>
  <si>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</si>
  <si>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</si>
  <si>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</si>
  <si>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</si>
  <si>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</si>
  <si>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</si>
  <si>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</si>
  <si>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</si>
  <si>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</si>
  <si>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</si>
  <si>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</si>
  <si>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</si>
  <si>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</si>
  <si>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</si>
  <si>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</si>
  <si>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</si>
  <si>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</si>
  <si>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</si>
  <si>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</si>
  <si>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</si>
  <si>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</si>
  <si>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</si>
  <si>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</si>
  <si>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</si>
  <si>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</si>
  <si>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</si>
  <si>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</si>
  <si>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</si>
  <si>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</si>
  <si>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</si>
  <si>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</si>
  <si>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</si>
  <si>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</si>
  <si>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</si>
  <si>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</si>
  <si>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</si>
  <si>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</si>
  <si>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</si>
  <si>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</si>
  <si>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</si>
  <si>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</si>
  <si>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</si>
  <si>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</si>
  <si>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</si>
  <si>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</si>
  <si>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</si>
  <si>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</si>
  <si>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</si>
  <si>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</si>
  <si>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</si>
  <si>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</si>
  <si>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</si>
  <si>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</si>
  <si>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</si>
  <si>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</si>
  <si>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</si>
  <si>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</si>
  <si>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</si>
  <si>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</si>
  <si>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</si>
  <si>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</si>
  <si>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</si>
  <si>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</si>
  <si>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Raspundem de realitatea si exactitatea datelor</t>
  </si>
  <si>
    <t>Presedinte - Director General</t>
  </si>
  <si>
    <t>CONT DE EXECUTIE VENITURI MARTIE   2018</t>
  </si>
  <si>
    <t xml:space="preserve">lei </t>
  </si>
  <si>
    <t>CONT DE EXECUTIE CHELTUIELI MARTIE  2018</t>
  </si>
  <si>
    <t xml:space="preserve"> lei</t>
  </si>
  <si>
    <t xml:space="preserve"> Contributii platite de angajator in numele angajatului</t>
  </si>
  <si>
    <t>Presedinte-Director General</t>
  </si>
  <si>
    <t>Ec. Carmen PRODAN</t>
  </si>
  <si>
    <t>Director Executiv Economic</t>
  </si>
  <si>
    <t>Ec. Adriana HLUHANIUC</t>
  </si>
  <si>
    <r>
      <t>TITLUL</t>
    </r>
    <r>
      <rPr>
        <b/>
        <i/>
        <sz val="10"/>
        <rFont val="Arial"/>
        <family val="2"/>
      </rPr>
      <t xml:space="preserve"> IX</t>
    </r>
    <r>
      <rPr>
        <b/>
        <sz val="10"/>
        <rFont val="Arial"/>
        <family val="2"/>
      </rPr>
      <t xml:space="preserve"> ASISTENTA SOCIALA</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</si>
</sst>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Red]\-#,##0.00\ "/>
    <numFmt numFmtId="166" formatCode="_-* #,##0.00\ _l_e_i_-;\-* #,##0.00\ _l_e_i_-;_-* &quot;-&quot;??\ _l_e_i_-;_-@_-"/>
  </numFmts>
  <fonts count="58">
    <font>
      <sz val="10"/>
      <name val="Arial"/>
      <family val="0"/>
    </font>
    <font>
      <sz val="11"/>
      <color indexed="8"/>
      <name val="Calibri"/>
      <family val="2"/>
    </font>
    <font>
      <sz val="10"/>
      <name val="Palatino Linotype"/>
      <family val="1"/>
    </font>
    <font>
      <b/>
      <i/>
      <sz val="10"/>
      <name val="Palatino Linotype"/>
      <family val="1"/>
    </font>
    <font>
      <b/>
      <sz val="10"/>
      <name val="Palatino Linotype"/>
      <family val="1"/>
    </font>
    <font>
      <i/>
      <sz val="10"/>
      <name val="Palatino Linotype"/>
      <family val="1"/>
    </font>
    <font>
      <sz val="10"/>
      <color indexed="9"/>
      <name val="Arial"/>
      <family val="2"/>
    </font>
    <font>
      <sz val="12"/>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b/>
      <sz val="11"/>
      <name val="Times New Roman CE"/>
      <family val="0"/>
    </font>
    <font>
      <sz val="11"/>
      <name val="Calibri"/>
      <family val="2"/>
    </font>
    <font>
      <sz val="10"/>
      <color indexed="8"/>
      <name val="Arial"/>
      <family val="2"/>
    </font>
    <font>
      <sz val="11"/>
      <name val="Arial"/>
      <family val="2"/>
    </font>
    <font>
      <i/>
      <sz val="11"/>
      <name val="Arial"/>
      <family val="2"/>
    </font>
    <font>
      <b/>
      <sz val="11"/>
      <name val="Arial"/>
      <family val="2"/>
    </font>
    <font>
      <i/>
      <sz val="10"/>
      <name val="Arial"/>
      <family val="2"/>
    </font>
    <font>
      <sz val="10"/>
      <color indexed="10"/>
      <name val="Arial"/>
      <family val="2"/>
    </font>
    <font>
      <b/>
      <sz val="10"/>
      <color indexed="8"/>
      <name val="Arial"/>
      <family val="2"/>
    </font>
    <font>
      <b/>
      <i/>
      <sz val="12"/>
      <name val="Arial"/>
      <family val="2"/>
    </font>
    <font>
      <sz val="11"/>
      <name val="Palatino Linotyp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style="hair"/>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0">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0" fontId="2" fillId="0" borderId="0" xfId="0" applyFont="1" applyFill="1" applyAlignment="1">
      <alignment horizontal="center" vertical="center" wrapText="1"/>
    </xf>
    <xf numFmtId="4" fontId="4" fillId="0" borderId="0" xfId="0" applyNumberFormat="1" applyFont="1" applyFill="1" applyAlignment="1">
      <alignment/>
    </xf>
    <xf numFmtId="0" fontId="4" fillId="0" borderId="0" xfId="0" applyFont="1" applyFill="1" applyAlignment="1">
      <alignment/>
    </xf>
    <xf numFmtId="3" fontId="4" fillId="0" borderId="10" xfId="64" applyNumberFormat="1" applyFont="1" applyFill="1" applyBorder="1" applyAlignment="1">
      <alignment horizontal="right" wrapText="1"/>
      <protection/>
    </xf>
    <xf numFmtId="0" fontId="5" fillId="0" borderId="0" xfId="0" applyFont="1" applyFill="1" applyAlignment="1">
      <alignment/>
    </xf>
    <xf numFmtId="0" fontId="0" fillId="0" borderId="0" xfId="0" applyFill="1" applyAlignment="1">
      <alignment wrapText="1"/>
    </xf>
    <xf numFmtId="0" fontId="8" fillId="0" borderId="0" xfId="0" applyFont="1" applyFill="1" applyAlignment="1">
      <alignment horizontal="left"/>
    </xf>
    <xf numFmtId="4" fontId="9" fillId="0" borderId="0" xfId="0" applyNumberFormat="1" applyFont="1" applyFill="1" applyAlignment="1">
      <alignment horizontal="center"/>
    </xf>
    <xf numFmtId="0" fontId="0" fillId="0" borderId="0" xfId="0" applyFill="1" applyAlignment="1">
      <alignment/>
    </xf>
    <xf numFmtId="4" fontId="0" fillId="0" borderId="0" xfId="0" applyNumberFormat="1" applyFill="1" applyBorder="1" applyAlignment="1">
      <alignment/>
    </xf>
    <xf numFmtId="0" fontId="0" fillId="0" borderId="0" xfId="0" applyFill="1" applyBorder="1" applyAlignment="1">
      <alignment/>
    </xf>
    <xf numFmtId="0" fontId="9" fillId="0" borderId="0" xfId="0" applyFont="1" applyFill="1" applyAlignment="1">
      <alignment horizontal="left"/>
    </xf>
    <xf numFmtId="0" fontId="10" fillId="0" borderId="0" xfId="0" applyFont="1" applyFill="1" applyAlignment="1">
      <alignment vertical="center" wrapText="1"/>
    </xf>
    <xf numFmtId="0" fontId="10" fillId="0" borderId="0" xfId="0" applyFont="1" applyFill="1" applyBorder="1" applyAlignment="1">
      <alignment horizontal="left"/>
    </xf>
    <xf numFmtId="4" fontId="0" fillId="0" borderId="0" xfId="0" applyNumberFormat="1" applyFont="1" applyFill="1" applyBorder="1" applyAlignment="1">
      <alignment/>
    </xf>
    <xf numFmtId="4"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0" fontId="0" fillId="0" borderId="0" xfId="0" applyFont="1" applyFill="1" applyAlignment="1">
      <alignment/>
    </xf>
    <xf numFmtId="3" fontId="10" fillId="0" borderId="10" xfId="0" applyNumberFormat="1" applyFont="1" applyFill="1" applyBorder="1" applyAlignment="1">
      <alignment horizontal="center"/>
    </xf>
    <xf numFmtId="3" fontId="10" fillId="0" borderId="10" xfId="0" applyNumberFormat="1" applyFont="1" applyFill="1" applyBorder="1" applyAlignment="1">
      <alignment horizontal="center" wrapText="1"/>
    </xf>
    <xf numFmtId="3" fontId="0" fillId="0" borderId="0" xfId="0" applyNumberFormat="1" applyFont="1" applyFill="1" applyBorder="1" applyAlignment="1">
      <alignment/>
    </xf>
    <xf numFmtId="3" fontId="0" fillId="0" borderId="0" xfId="0" applyNumberFormat="1" applyFont="1" applyFill="1" applyAlignment="1">
      <alignment/>
    </xf>
    <xf numFmtId="49" fontId="11" fillId="0" borderId="10" xfId="0" applyNumberFormat="1" applyFont="1" applyFill="1" applyBorder="1" applyAlignment="1">
      <alignment horizontal="left"/>
    </xf>
    <xf numFmtId="4" fontId="10" fillId="0" borderId="10" xfId="0" applyNumberFormat="1" applyFont="1" applyFill="1" applyBorder="1" applyAlignment="1">
      <alignment wrapText="1"/>
    </xf>
    <xf numFmtId="4" fontId="10" fillId="0" borderId="0" xfId="0" applyNumberFormat="1" applyFont="1" applyFill="1" applyBorder="1" applyAlignment="1">
      <alignment/>
    </xf>
    <xf numFmtId="49" fontId="12" fillId="0" borderId="10" xfId="0" applyNumberFormat="1" applyFont="1" applyFill="1" applyBorder="1" applyAlignment="1">
      <alignment horizontal="left"/>
    </xf>
    <xf numFmtId="4" fontId="0" fillId="0" borderId="10" xfId="0" applyNumberFormat="1" applyFont="1" applyFill="1" applyBorder="1" applyAlignment="1">
      <alignment wrapText="1"/>
    </xf>
    <xf numFmtId="4" fontId="13" fillId="0" borderId="10" xfId="0" applyNumberFormat="1" applyFont="1" applyFill="1" applyBorder="1" applyAlignment="1">
      <alignment wrapText="1"/>
    </xf>
    <xf numFmtId="4" fontId="14" fillId="0" borderId="10" xfId="0" applyNumberFormat="1" applyFont="1" applyFill="1" applyBorder="1" applyAlignment="1">
      <alignment wrapText="1"/>
    </xf>
    <xf numFmtId="4" fontId="10" fillId="0" borderId="10" xfId="0" applyNumberFormat="1" applyFont="1" applyFill="1" applyBorder="1" applyAlignment="1">
      <alignment/>
    </xf>
    <xf numFmtId="4" fontId="15" fillId="0" borderId="10" xfId="0" applyNumberFormat="1" applyFont="1" applyFill="1" applyBorder="1" applyAlignment="1">
      <alignment wrapText="1"/>
    </xf>
    <xf numFmtId="0" fontId="12" fillId="0" borderId="10" xfId="0" applyFont="1" applyFill="1" applyBorder="1" applyAlignment="1">
      <alignment wrapText="1"/>
    </xf>
    <xf numFmtId="49" fontId="12" fillId="0" borderId="10" xfId="58" applyNumberFormat="1" applyFont="1" applyFill="1" applyBorder="1" applyAlignment="1" applyProtection="1">
      <alignment horizontal="left"/>
      <protection locked="0"/>
    </xf>
    <xf numFmtId="4" fontId="0" fillId="0" borderId="10" xfId="58" applyNumberFormat="1" applyFont="1" applyFill="1" applyBorder="1" applyAlignment="1" applyProtection="1">
      <alignment wrapText="1"/>
      <protection locked="0"/>
    </xf>
    <xf numFmtId="49" fontId="11" fillId="0" borderId="10" xfId="0" applyNumberFormat="1" applyFont="1" applyFill="1" applyBorder="1" applyAlignment="1">
      <alignment horizontal="left"/>
    </xf>
    <xf numFmtId="0" fontId="10" fillId="0" borderId="0" xfId="0" applyFont="1" applyFill="1" applyAlignment="1">
      <alignment/>
    </xf>
    <xf numFmtId="0" fontId="10" fillId="0" borderId="10" xfId="0" applyFont="1" applyFill="1" applyBorder="1" applyAlignment="1">
      <alignment/>
    </xf>
    <xf numFmtId="4" fontId="16" fillId="0" borderId="10" xfId="0" applyNumberFormat="1" applyFont="1" applyFill="1" applyBorder="1" applyAlignment="1">
      <alignment wrapText="1"/>
    </xf>
    <xf numFmtId="49" fontId="12" fillId="0" borderId="10" xfId="0" applyNumberFormat="1" applyFont="1" applyFill="1" applyBorder="1" applyAlignment="1" applyProtection="1">
      <alignment horizontal="left" vertical="center"/>
      <protection/>
    </xf>
    <xf numFmtId="4" fontId="16" fillId="0" borderId="10" xfId="0" applyNumberFormat="1" applyFont="1" applyFill="1" applyBorder="1" applyAlignment="1" applyProtection="1">
      <alignment horizontal="left" wrapText="1"/>
      <protection/>
    </xf>
    <xf numFmtId="4" fontId="12" fillId="0" borderId="10" xfId="0" applyNumberFormat="1" applyFont="1" applyFill="1" applyBorder="1" applyAlignment="1">
      <alignment horizontal="left"/>
    </xf>
    <xf numFmtId="4" fontId="0" fillId="0" borderId="10" xfId="0" applyNumberFormat="1" applyFont="1" applyFill="1" applyBorder="1" applyAlignment="1" applyProtection="1">
      <alignment horizontal="left" wrapText="1"/>
      <protection/>
    </xf>
    <xf numFmtId="165" fontId="0" fillId="0" borderId="10" xfId="0" applyNumberFormat="1" applyFont="1" applyFill="1" applyBorder="1" applyAlignment="1" applyProtection="1">
      <alignment wrapText="1"/>
      <protection/>
    </xf>
    <xf numFmtId="0" fontId="0" fillId="0" borderId="10" xfId="0" applyFont="1" applyFill="1" applyBorder="1" applyAlignment="1">
      <alignment wrapText="1"/>
    </xf>
    <xf numFmtId="165" fontId="0" fillId="0" borderId="10" xfId="63" applyNumberFormat="1" applyFont="1" applyFill="1" applyBorder="1" applyAlignment="1" applyProtection="1">
      <alignment wrapText="1"/>
      <protection/>
    </xf>
    <xf numFmtId="4" fontId="0" fillId="0" borderId="0" xfId="0" applyNumberFormat="1" applyFont="1" applyFill="1" applyBorder="1" applyAlignment="1">
      <alignment/>
    </xf>
    <xf numFmtId="0" fontId="0" fillId="0" borderId="10" xfId="0" applyFont="1" applyFill="1" applyBorder="1" applyAlignment="1">
      <alignment horizontal="left" vertical="center" wrapText="1"/>
    </xf>
    <xf numFmtId="0" fontId="17" fillId="0" borderId="0" xfId="0" applyFont="1" applyFill="1" applyBorder="1" applyAlignment="1">
      <alignment wrapText="1"/>
    </xf>
    <xf numFmtId="4" fontId="17" fillId="0" borderId="0" xfId="63" applyNumberFormat="1" applyFont="1" applyFill="1" applyBorder="1" applyAlignment="1">
      <alignment wrapText="1"/>
      <protection/>
    </xf>
    <xf numFmtId="4" fontId="0" fillId="0" borderId="0" xfId="0" applyNumberFormat="1" applyFont="1" applyFill="1" applyAlignment="1">
      <alignment/>
    </xf>
    <xf numFmtId="0" fontId="0" fillId="0" borderId="0" xfId="0" applyFont="1" applyFill="1" applyAlignment="1">
      <alignment wrapText="1"/>
    </xf>
    <xf numFmtId="0" fontId="17" fillId="0" borderId="0" xfId="0" applyFont="1" applyFill="1" applyAlignment="1">
      <alignment wrapText="1"/>
    </xf>
    <xf numFmtId="0" fontId="17" fillId="0" borderId="0" xfId="0" applyFont="1" applyFill="1" applyAlignment="1">
      <alignment/>
    </xf>
    <xf numFmtId="4" fontId="17" fillId="0" borderId="0" xfId="0" applyNumberFormat="1" applyFont="1" applyFill="1" applyAlignment="1">
      <alignment/>
    </xf>
    <xf numFmtId="4" fontId="0" fillId="0" borderId="0" xfId="0" applyNumberFormat="1" applyFill="1" applyAlignment="1">
      <alignment/>
    </xf>
    <xf numFmtId="0" fontId="8" fillId="0" borderId="0" xfId="0" applyFont="1" applyFill="1" applyAlignment="1">
      <alignment horizontal="right"/>
    </xf>
    <xf numFmtId="4" fontId="0" fillId="0" borderId="10" xfId="0" applyNumberFormat="1" applyFont="1" applyFill="1" applyBorder="1" applyAlignment="1">
      <alignment/>
    </xf>
    <xf numFmtId="4" fontId="10" fillId="0" borderId="10" xfId="0" applyNumberFormat="1" applyFont="1" applyFill="1" applyBorder="1" applyAlignment="1">
      <alignment/>
    </xf>
    <xf numFmtId="3" fontId="4" fillId="0" borderId="0" xfId="0" applyNumberFormat="1" applyFont="1" applyFill="1" applyBorder="1" applyAlignment="1">
      <alignment/>
    </xf>
    <xf numFmtId="0" fontId="19" fillId="0" borderId="0" xfId="0" applyFont="1" applyFill="1" applyAlignment="1">
      <alignment/>
    </xf>
    <xf numFmtId="4" fontId="19" fillId="0" borderId="0" xfId="0" applyNumberFormat="1" applyFont="1" applyFill="1" applyAlignment="1">
      <alignment/>
    </xf>
    <xf numFmtId="4" fontId="10" fillId="0" borderId="0" xfId="0" applyNumberFormat="1" applyFont="1" applyFill="1" applyAlignment="1">
      <alignment/>
    </xf>
    <xf numFmtId="49" fontId="0" fillId="0" borderId="0" xfId="0" applyNumberFormat="1" applyFont="1" applyFill="1" applyBorder="1" applyAlignment="1">
      <alignment vertical="top" wrapText="1"/>
    </xf>
    <xf numFmtId="4" fontId="10" fillId="0" borderId="0" xfId="0" applyNumberFormat="1" applyFont="1" applyFill="1" applyBorder="1" applyAlignment="1">
      <alignment wrapText="1"/>
    </xf>
    <xf numFmtId="3" fontId="10" fillId="0" borderId="0" xfId="0" applyNumberFormat="1" applyFont="1" applyFill="1" applyBorder="1" applyAlignment="1">
      <alignment wrapText="1"/>
    </xf>
    <xf numFmtId="164" fontId="0" fillId="0" borderId="0" xfId="0" applyNumberFormat="1" applyFont="1" applyFill="1" applyBorder="1" applyAlignment="1">
      <alignment/>
    </xf>
    <xf numFmtId="3" fontId="8" fillId="0" borderId="0" xfId="0" applyNumberFormat="1" applyFont="1" applyFill="1" applyBorder="1" applyAlignment="1">
      <alignment horizontal="right"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top" wrapText="1"/>
    </xf>
    <xf numFmtId="3" fontId="8" fillId="0" borderId="10" xfId="0" applyNumberFormat="1" applyFont="1" applyFill="1" applyBorder="1" applyAlignment="1">
      <alignment horizontal="center"/>
    </xf>
    <xf numFmtId="49" fontId="10" fillId="0" borderId="10" xfId="0" applyNumberFormat="1" applyFont="1" applyFill="1" applyBorder="1" applyAlignment="1">
      <alignment vertical="top" wrapText="1"/>
    </xf>
    <xf numFmtId="165" fontId="10" fillId="0" borderId="10" xfId="63" applyNumberFormat="1" applyFont="1" applyFill="1" applyBorder="1" applyAlignment="1" applyProtection="1">
      <alignment horizontal="left" wrapText="1"/>
      <protection/>
    </xf>
    <xf numFmtId="4" fontId="10" fillId="0" borderId="10" xfId="64" applyNumberFormat="1" applyFont="1" applyFill="1" applyBorder="1" applyAlignment="1" applyProtection="1">
      <alignment horizontal="right" wrapText="1"/>
      <protection/>
    </xf>
    <xf numFmtId="165" fontId="10" fillId="0" borderId="10" xfId="63" applyNumberFormat="1" applyFont="1" applyFill="1" applyBorder="1" applyAlignment="1">
      <alignment wrapText="1"/>
      <protection/>
    </xf>
    <xf numFmtId="4" fontId="10" fillId="0" borderId="10" xfId="64" applyNumberFormat="1" applyFont="1" applyFill="1" applyBorder="1" applyAlignment="1">
      <alignment horizontal="right" wrapText="1"/>
      <protection/>
    </xf>
    <xf numFmtId="49" fontId="10"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3" applyNumberFormat="1" applyFont="1" applyFill="1" applyBorder="1" applyAlignment="1">
      <alignment wrapText="1"/>
      <protection/>
    </xf>
    <xf numFmtId="4" fontId="0" fillId="0" borderId="10" xfId="64" applyNumberFormat="1" applyFont="1" applyFill="1" applyBorder="1" applyAlignment="1" applyProtection="1">
      <alignment horizontal="right" wrapText="1"/>
      <protection/>
    </xf>
    <xf numFmtId="165" fontId="0" fillId="0" borderId="10" xfId="63" applyNumberFormat="1" applyFont="1" applyFill="1" applyBorder="1" applyAlignment="1">
      <alignment wrapText="1"/>
      <protection/>
    </xf>
    <xf numFmtId="4" fontId="8" fillId="0" borderId="10" xfId="0" applyNumberFormat="1" applyFont="1" applyFill="1" applyBorder="1" applyAlignment="1">
      <alignment horizontal="right"/>
    </xf>
    <xf numFmtId="165" fontId="0" fillId="0" borderId="10" xfId="63" applyNumberFormat="1" applyFont="1" applyFill="1" applyBorder="1" applyAlignment="1" applyProtection="1">
      <alignment horizontal="left" vertical="center" wrapText="1"/>
      <protection/>
    </xf>
    <xf numFmtId="4" fontId="19" fillId="0" borderId="10" xfId="64" applyNumberFormat="1" applyFont="1" applyFill="1" applyBorder="1" applyAlignment="1">
      <alignment horizontal="right" wrapText="1"/>
      <protection/>
    </xf>
    <xf numFmtId="49" fontId="20" fillId="0" borderId="10" xfId="0" applyNumberFormat="1" applyFont="1" applyFill="1" applyBorder="1" applyAlignment="1">
      <alignment vertical="top" wrapText="1"/>
    </xf>
    <xf numFmtId="165" fontId="20" fillId="0" borderId="10" xfId="63" applyNumberFormat="1" applyFont="1" applyFill="1" applyBorder="1" applyAlignment="1">
      <alignment wrapText="1"/>
      <protection/>
    </xf>
    <xf numFmtId="4" fontId="10" fillId="0" borderId="10" xfId="64" applyNumberFormat="1" applyFont="1" applyFill="1" applyBorder="1" applyAlignment="1">
      <alignment horizontal="right"/>
      <protection/>
    </xf>
    <xf numFmtId="4" fontId="0"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165" fontId="10" fillId="0" borderId="10" xfId="64" applyNumberFormat="1" applyFont="1" applyFill="1" applyBorder="1" applyAlignment="1">
      <alignment wrapText="1"/>
      <protection/>
    </xf>
    <xf numFmtId="165" fontId="0" fillId="0" borderId="10" xfId="64" applyNumberFormat="1" applyFont="1" applyFill="1" applyBorder="1" applyAlignment="1">
      <alignment wrapText="1"/>
      <protection/>
    </xf>
    <xf numFmtId="49" fontId="21" fillId="0" borderId="10" xfId="0" applyNumberFormat="1" applyFont="1" applyFill="1" applyBorder="1" applyAlignment="1">
      <alignment vertical="top" wrapText="1"/>
    </xf>
    <xf numFmtId="4" fontId="19" fillId="0" borderId="10" xfId="64" applyNumberFormat="1" applyFont="1" applyFill="1" applyBorder="1" applyAlignment="1" applyProtection="1">
      <alignment horizontal="right" wrapText="1"/>
      <protection/>
    </xf>
    <xf numFmtId="4" fontId="0" fillId="0" borderId="10" xfId="0" applyNumberFormat="1" applyFont="1" applyFill="1" applyBorder="1" applyAlignment="1" applyProtection="1">
      <alignment wrapText="1"/>
      <protection/>
    </xf>
    <xf numFmtId="4" fontId="20" fillId="0" borderId="10" xfId="0" applyNumberFormat="1" applyFont="1" applyFill="1" applyBorder="1" applyAlignment="1">
      <alignment horizontal="right"/>
    </xf>
    <xf numFmtId="4" fontId="10" fillId="0" borderId="10" xfId="0" applyNumberFormat="1" applyFont="1" applyFill="1" applyBorder="1" applyAlignment="1" applyProtection="1">
      <alignment horizontal="left" wrapText="1"/>
      <protection/>
    </xf>
    <xf numFmtId="165" fontId="16" fillId="0" borderId="10" xfId="63" applyNumberFormat="1" applyFont="1" applyFill="1" applyBorder="1" applyAlignment="1">
      <alignment wrapText="1"/>
      <protection/>
    </xf>
    <xf numFmtId="4" fontId="0" fillId="0" borderId="10" xfId="63" applyNumberFormat="1" applyFont="1" applyFill="1" applyBorder="1" applyAlignment="1" applyProtection="1">
      <alignment wrapText="1"/>
      <protection/>
    </xf>
    <xf numFmtId="4" fontId="0" fillId="0" borderId="10" xfId="0" applyNumberFormat="1" applyFont="1" applyFill="1" applyBorder="1" applyAlignment="1" applyProtection="1">
      <alignment/>
      <protection/>
    </xf>
    <xf numFmtId="165" fontId="16" fillId="0" borderId="10" xfId="63" applyNumberFormat="1" applyFont="1" applyFill="1" applyBorder="1" applyAlignment="1">
      <alignment horizontal="left" vertical="center" wrapText="1"/>
      <protection/>
    </xf>
    <xf numFmtId="165" fontId="22" fillId="0" borderId="10" xfId="64" applyNumberFormat="1" applyFont="1" applyFill="1" applyBorder="1" applyAlignment="1">
      <alignment horizontal="left" vertical="center" wrapText="1"/>
      <protection/>
    </xf>
    <xf numFmtId="165" fontId="16" fillId="0" borderId="10" xfId="64" applyNumberFormat="1" applyFont="1" applyFill="1" applyBorder="1" applyAlignment="1">
      <alignment horizontal="left" vertical="center" wrapText="1"/>
      <protection/>
    </xf>
    <xf numFmtId="3" fontId="0" fillId="0" borderId="10" xfId="0" applyNumberFormat="1" applyFont="1" applyFill="1" applyBorder="1" applyAlignment="1" applyProtection="1">
      <alignment vertical="top" wrapText="1"/>
      <protection/>
    </xf>
    <xf numFmtId="165" fontId="10" fillId="0" borderId="10" xfId="62" applyNumberFormat="1" applyFont="1" applyFill="1" applyBorder="1" applyAlignment="1">
      <alignment vertical="top" wrapText="1"/>
      <protection/>
    </xf>
    <xf numFmtId="165" fontId="10" fillId="0" borderId="10" xfId="65" applyNumberFormat="1" applyFont="1" applyFill="1" applyBorder="1" applyAlignment="1" applyProtection="1">
      <alignment vertical="top" wrapText="1"/>
      <protection/>
    </xf>
    <xf numFmtId="4" fontId="0" fillId="0" borderId="10" xfId="0" applyNumberFormat="1" applyFont="1" applyFill="1" applyBorder="1" applyAlignment="1">
      <alignment horizontal="left" vertical="center" wrapText="1"/>
    </xf>
    <xf numFmtId="2" fontId="0" fillId="0" borderId="10" xfId="63" applyNumberFormat="1" applyFont="1" applyFill="1" applyBorder="1" applyAlignment="1">
      <alignment wrapText="1"/>
      <protection/>
    </xf>
    <xf numFmtId="165" fontId="10" fillId="0" borderId="10" xfId="63" applyNumberFormat="1" applyFont="1" applyFill="1" applyBorder="1" applyAlignment="1">
      <alignment/>
      <protection/>
    </xf>
    <xf numFmtId="165" fontId="0" fillId="0" borderId="10" xfId="63" applyNumberFormat="1" applyFont="1" applyFill="1" applyBorder="1" applyAlignment="1">
      <alignment/>
      <protection/>
    </xf>
    <xf numFmtId="3" fontId="10" fillId="0" borderId="10" xfId="0" applyNumberFormat="1" applyFont="1" applyFill="1" applyBorder="1" applyAlignment="1">
      <alignment wrapText="1"/>
    </xf>
    <xf numFmtId="3" fontId="0" fillId="0" borderId="10" xfId="0" applyNumberFormat="1" applyFont="1" applyFill="1" applyBorder="1" applyAlignment="1">
      <alignment wrapText="1"/>
    </xf>
    <xf numFmtId="3" fontId="23" fillId="0" borderId="0" xfId="0" applyNumberFormat="1" applyFont="1" applyFill="1" applyBorder="1" applyAlignment="1">
      <alignment horizontal="center"/>
    </xf>
    <xf numFmtId="0" fontId="18" fillId="0" borderId="0" xfId="0" applyFont="1" applyFill="1" applyAlignment="1">
      <alignment horizontal="left" wrapText="1"/>
    </xf>
    <xf numFmtId="49" fontId="24" fillId="0" borderId="11" xfId="0" applyNumberFormat="1" applyFont="1" applyFill="1" applyBorder="1" applyAlignment="1">
      <alignment horizontal="left" vertical="top"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rmal_buget 2004 cf lg 507 2003 CU DEBL10% MAI cu virari" xfId="62"/>
    <cellStyle name="Normal_BUGET RECTIFICARE OUG 89 VIRARI FINALE" xfId="63"/>
    <cellStyle name="Normal_BUGET RECTIFICARE OUG 89 VIRARI FINALE_12.Cont executie CHELTUIELI DECEMBRIE 2014" xfId="64"/>
    <cellStyle name="Normal_LG 216 CALCULE BVC 2001" xfId="65"/>
    <cellStyle name="Note" xfId="66"/>
    <cellStyle name="Output" xfId="67"/>
    <cellStyle name="Percent" xfId="68"/>
    <cellStyle name="Percent 2" xfId="69"/>
    <cellStyle name="Style 1"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129"/>
  <sheetViews>
    <sheetView zoomScalePageLayoutView="0" workbookViewId="0" topLeftCell="A1">
      <pane xSplit="3" ySplit="6" topLeftCell="D7" activePane="bottomRight" state="frozen"/>
      <selection pane="topLeft" activeCell="A104" sqref="A104:F104"/>
      <selection pane="topRight" activeCell="A104" sqref="A104:F104"/>
      <selection pane="bottomLeft" activeCell="A104" sqref="A104:F104"/>
      <selection pane="bottomRight" activeCell="F7" sqref="F7"/>
    </sheetView>
  </sheetViews>
  <sheetFormatPr defaultColWidth="9.140625" defaultRowHeight="12.75"/>
  <cols>
    <col min="1" max="1" width="10.28125" style="11" bestFit="1" customWidth="1"/>
    <col min="2" max="2" width="55.00390625" style="14" customWidth="1"/>
    <col min="3" max="3" width="13.7109375" style="61" customWidth="1"/>
    <col min="4" max="4" width="13.57421875" style="61" customWidth="1"/>
    <col min="5" max="5" width="12.7109375" style="14" customWidth="1"/>
    <col min="6" max="6" width="12.8515625" style="14" customWidth="1"/>
    <col min="7" max="16384" width="9.140625" style="14" customWidth="1"/>
  </cols>
  <sheetData>
    <row r="1" spans="2:4" ht="18.75">
      <c r="B1" s="12" t="s">
        <v>404</v>
      </c>
      <c r="C1" s="13"/>
      <c r="D1" s="13"/>
    </row>
    <row r="2" spans="2:4" ht="17.25" customHeight="1">
      <c r="B2" s="17"/>
      <c r="C2" s="13"/>
      <c r="D2" s="13"/>
    </row>
    <row r="3" spans="1:6" ht="12.75">
      <c r="A3" s="18"/>
      <c r="B3" s="19"/>
      <c r="C3" s="15"/>
      <c r="D3" s="15"/>
      <c r="E3" s="15"/>
      <c r="F3" s="15"/>
    </row>
    <row r="4" spans="2:6" ht="12.75" customHeight="1">
      <c r="B4" s="16"/>
      <c r="C4" s="20"/>
      <c r="D4" s="20"/>
      <c r="E4" s="15"/>
      <c r="F4" s="62" t="s">
        <v>405</v>
      </c>
    </row>
    <row r="5" spans="1:6" s="24" customFormat="1" ht="76.5">
      <c r="A5" s="21" t="s">
        <v>0</v>
      </c>
      <c r="B5" s="21" t="s">
        <v>1</v>
      </c>
      <c r="C5" s="21" t="s">
        <v>246</v>
      </c>
      <c r="D5" s="22" t="s">
        <v>247</v>
      </c>
      <c r="E5" s="23" t="s">
        <v>248</v>
      </c>
      <c r="F5" s="23" t="s">
        <v>249</v>
      </c>
    </row>
    <row r="6" spans="1:6" s="28" customFormat="1" ht="12.75">
      <c r="A6" s="25"/>
      <c r="B6" s="26"/>
      <c r="C6" s="25"/>
      <c r="D6" s="25"/>
      <c r="E6" s="25"/>
      <c r="F6" s="25"/>
    </row>
    <row r="7" spans="1:6" ht="12.75">
      <c r="A7" s="29" t="s">
        <v>250</v>
      </c>
      <c r="B7" s="30" t="s">
        <v>251</v>
      </c>
      <c r="C7" s="36">
        <f>+C8+C62</f>
        <v>296506000</v>
      </c>
      <c r="D7" s="36">
        <f>+D8+D62</f>
        <v>49273070</v>
      </c>
      <c r="E7" s="36">
        <f>+E8+E62</f>
        <v>65360329</v>
      </c>
      <c r="F7" s="36">
        <f>+F8+F62</f>
        <v>21691178</v>
      </c>
    </row>
    <row r="8" spans="1:6" ht="12.75">
      <c r="A8" s="29" t="s">
        <v>252</v>
      </c>
      <c r="B8" s="30" t="s">
        <v>253</v>
      </c>
      <c r="C8" s="36">
        <f>+C14+C49+C9</f>
        <v>292358000</v>
      </c>
      <c r="D8" s="36">
        <f>+D14+D49+D9</f>
        <v>47360000</v>
      </c>
      <c r="E8" s="36">
        <f>+E14+E49+E9</f>
        <v>64701498</v>
      </c>
      <c r="F8" s="36">
        <f>+F14+F49+F9</f>
        <v>21628547</v>
      </c>
    </row>
    <row r="9" spans="1:6" ht="12.75">
      <c r="A9" s="29" t="s">
        <v>254</v>
      </c>
      <c r="B9" s="30" t="s">
        <v>255</v>
      </c>
      <c r="C9" s="36">
        <f>+C10+C11+C12+C13</f>
        <v>24000</v>
      </c>
      <c r="D9" s="36">
        <f>+D10+D11+D12+D13</f>
        <v>6000</v>
      </c>
      <c r="E9" s="36">
        <f>+E10+E11+E12+E13</f>
        <v>7306</v>
      </c>
      <c r="F9" s="36">
        <f>+F10+F11+F12+F13</f>
        <v>0</v>
      </c>
    </row>
    <row r="10" spans="1:6" ht="38.25">
      <c r="A10" s="29" t="s">
        <v>256</v>
      </c>
      <c r="B10" s="30" t="s">
        <v>257</v>
      </c>
      <c r="C10" s="36">
        <v>24000</v>
      </c>
      <c r="D10" s="36">
        <v>6000</v>
      </c>
      <c r="E10" s="36">
        <v>7306</v>
      </c>
      <c r="F10" s="36">
        <v>0</v>
      </c>
    </row>
    <row r="11" spans="1:6" ht="38.25">
      <c r="A11" s="29" t="s">
        <v>258</v>
      </c>
      <c r="B11" s="30" t="s">
        <v>259</v>
      </c>
      <c r="C11" s="36">
        <v>0</v>
      </c>
      <c r="D11" s="36">
        <v>0</v>
      </c>
      <c r="E11" s="36">
        <v>0</v>
      </c>
      <c r="F11" s="36">
        <v>0</v>
      </c>
    </row>
    <row r="12" spans="1:6" ht="25.5">
      <c r="A12" s="29" t="s">
        <v>260</v>
      </c>
      <c r="B12" s="30" t="s">
        <v>261</v>
      </c>
      <c r="C12" s="36">
        <v>0</v>
      </c>
      <c r="D12" s="36">
        <v>0</v>
      </c>
      <c r="E12" s="36">
        <v>0</v>
      </c>
      <c r="F12" s="36">
        <v>0</v>
      </c>
    </row>
    <row r="13" spans="1:6" ht="38.25">
      <c r="A13" s="29"/>
      <c r="B13" s="30" t="s">
        <v>262</v>
      </c>
      <c r="C13" s="36">
        <v>0</v>
      </c>
      <c r="D13" s="36">
        <v>0</v>
      </c>
      <c r="E13" s="36">
        <v>0</v>
      </c>
      <c r="F13" s="36">
        <v>0</v>
      </c>
    </row>
    <row r="14" spans="1:6" ht="12.75">
      <c r="A14" s="29" t="s">
        <v>263</v>
      </c>
      <c r="B14" s="30" t="s">
        <v>264</v>
      </c>
      <c r="C14" s="36">
        <f>+C15+C27</f>
        <v>291802000</v>
      </c>
      <c r="D14" s="36">
        <f>+D15+D27</f>
        <v>47177000</v>
      </c>
      <c r="E14" s="36">
        <f>+E15+E27</f>
        <v>64607533</v>
      </c>
      <c r="F14" s="36">
        <f>+F15+F27</f>
        <v>21593151</v>
      </c>
    </row>
    <row r="15" spans="1:6" ht="12.75">
      <c r="A15" s="29" t="s">
        <v>265</v>
      </c>
      <c r="B15" s="30" t="s">
        <v>266</v>
      </c>
      <c r="C15" s="36">
        <f>+C16+C23+C26</f>
        <v>47280000</v>
      </c>
      <c r="D15" s="36">
        <f>+D16+D23+D26</f>
        <v>14480000</v>
      </c>
      <c r="E15" s="36">
        <f>+E16+E23+E26</f>
        <v>14161388</v>
      </c>
      <c r="F15" s="36">
        <f>+F16+F23+F26</f>
        <v>900722</v>
      </c>
    </row>
    <row r="16" spans="1:6" ht="25.5">
      <c r="A16" s="29" t="s">
        <v>267</v>
      </c>
      <c r="B16" s="30" t="s">
        <v>268</v>
      </c>
      <c r="C16" s="36">
        <f>C17+C18+C20+C21+C22+C19</f>
        <v>7132000</v>
      </c>
      <c r="D16" s="36">
        <f>D17+D18+D20+D21+D22+D19</f>
        <v>7132000</v>
      </c>
      <c r="E16" s="36">
        <f>E17+E18+E20+E21+E22+E19</f>
        <v>12213335</v>
      </c>
      <c r="F16" s="36">
        <f>F17+F18+F20+F21+F22+F19</f>
        <v>838857</v>
      </c>
    </row>
    <row r="17" spans="1:6" ht="25.5">
      <c r="A17" s="32" t="s">
        <v>269</v>
      </c>
      <c r="B17" s="33" t="s">
        <v>270</v>
      </c>
      <c r="C17" s="36">
        <v>7099040</v>
      </c>
      <c r="D17" s="36">
        <v>7099040</v>
      </c>
      <c r="E17" s="63">
        <v>12177859</v>
      </c>
      <c r="F17" s="63">
        <v>836630</v>
      </c>
    </row>
    <row r="18" spans="1:6" ht="25.5">
      <c r="A18" s="32" t="s">
        <v>271</v>
      </c>
      <c r="B18" s="33" t="s">
        <v>272</v>
      </c>
      <c r="C18" s="36">
        <v>32960</v>
      </c>
      <c r="D18" s="36">
        <v>32960</v>
      </c>
      <c r="E18" s="63">
        <v>35476</v>
      </c>
      <c r="F18" s="63">
        <v>2227</v>
      </c>
    </row>
    <row r="19" spans="1:6" ht="12.75">
      <c r="A19" s="32" t="s">
        <v>273</v>
      </c>
      <c r="B19" s="33" t="s">
        <v>274</v>
      </c>
      <c r="C19" s="36">
        <v>0</v>
      </c>
      <c r="D19" s="36">
        <v>0</v>
      </c>
      <c r="E19" s="63">
        <v>0</v>
      </c>
      <c r="F19" s="63">
        <v>0</v>
      </c>
    </row>
    <row r="20" spans="1:6" ht="25.5">
      <c r="A20" s="32" t="s">
        <v>275</v>
      </c>
      <c r="B20" s="33" t="s">
        <v>276</v>
      </c>
      <c r="C20" s="36">
        <v>0</v>
      </c>
      <c r="D20" s="36">
        <v>0</v>
      </c>
      <c r="E20" s="63">
        <v>0</v>
      </c>
      <c r="F20" s="63">
        <v>0</v>
      </c>
    </row>
    <row r="21" spans="1:6" ht="25.5">
      <c r="A21" s="32" t="s">
        <v>277</v>
      </c>
      <c r="B21" s="33" t="s">
        <v>278</v>
      </c>
      <c r="C21" s="36">
        <v>0</v>
      </c>
      <c r="D21" s="36">
        <v>0</v>
      </c>
      <c r="E21" s="63">
        <v>0</v>
      </c>
      <c r="F21" s="63">
        <v>0</v>
      </c>
    </row>
    <row r="22" spans="1:6" ht="43.5" customHeight="1">
      <c r="A22" s="32" t="s">
        <v>279</v>
      </c>
      <c r="B22" s="34" t="s">
        <v>280</v>
      </c>
      <c r="C22" s="36">
        <v>0</v>
      </c>
      <c r="D22" s="36">
        <v>0</v>
      </c>
      <c r="E22" s="63">
        <v>0</v>
      </c>
      <c r="F22" s="63">
        <v>0</v>
      </c>
    </row>
    <row r="23" spans="1:6" ht="14.25">
      <c r="A23" s="29" t="s">
        <v>281</v>
      </c>
      <c r="B23" s="35" t="s">
        <v>62</v>
      </c>
      <c r="C23" s="64">
        <f>C24+C25</f>
        <v>2606000</v>
      </c>
      <c r="D23" s="64">
        <f>D24+D25</f>
        <v>2606000</v>
      </c>
      <c r="E23" s="64">
        <f>E24+E25</f>
        <v>1948002</v>
      </c>
      <c r="F23" s="64">
        <f>F24+F25</f>
        <v>61814</v>
      </c>
    </row>
    <row r="24" spans="1:6" ht="30">
      <c r="A24" s="32" t="s">
        <v>282</v>
      </c>
      <c r="B24" s="34" t="s">
        <v>283</v>
      </c>
      <c r="C24" s="36">
        <v>2605992</v>
      </c>
      <c r="D24" s="36">
        <v>2605992</v>
      </c>
      <c r="E24" s="63">
        <v>1947994</v>
      </c>
      <c r="F24" s="63">
        <v>61806</v>
      </c>
    </row>
    <row r="25" spans="1:6" ht="30">
      <c r="A25" s="32" t="s">
        <v>284</v>
      </c>
      <c r="B25" s="34" t="s">
        <v>285</v>
      </c>
      <c r="C25" s="36">
        <v>8</v>
      </c>
      <c r="D25" s="36">
        <v>8</v>
      </c>
      <c r="E25" s="63">
        <v>8</v>
      </c>
      <c r="F25" s="63">
        <v>8</v>
      </c>
    </row>
    <row r="26" spans="1:6" ht="30">
      <c r="A26" s="32"/>
      <c r="B26" s="34" t="s">
        <v>286</v>
      </c>
      <c r="C26" s="36">
        <v>37542000</v>
      </c>
      <c r="D26" s="36">
        <v>4742000</v>
      </c>
      <c r="E26" s="63">
        <v>51</v>
      </c>
      <c r="F26" s="63">
        <v>51</v>
      </c>
    </row>
    <row r="27" spans="1:6" ht="12.75">
      <c r="A27" s="29" t="s">
        <v>287</v>
      </c>
      <c r="B27" s="30" t="s">
        <v>288</v>
      </c>
      <c r="C27" s="36">
        <f>C28+C34+C48+C35+C36+C37+C38+C39+C40+C41+C42+C43+C44+C45+C46+C47</f>
        <v>244522000</v>
      </c>
      <c r="D27" s="36">
        <f>D28+D34+D48+D35+D36+D37+D38+D39+D40+D41+D42+D43+D44+D45+D46+D47</f>
        <v>32697000</v>
      </c>
      <c r="E27" s="36">
        <f>E28+E34+E48+E35+E36+E37+E38+E39+E40+E41+E42+E43+E44+E45+E46+E47</f>
        <v>50446145</v>
      </c>
      <c r="F27" s="36">
        <f>F28+F34+F48+F35+F36+F37+F38+F39+F40+F41+F42+F43+F44+F45+F46+F47</f>
        <v>20692429</v>
      </c>
    </row>
    <row r="28" spans="1:6" ht="25.5">
      <c r="A28" s="29" t="s">
        <v>289</v>
      </c>
      <c r="B28" s="30" t="s">
        <v>290</v>
      </c>
      <c r="C28" s="36">
        <f>C29+C30+C31+C32+C33</f>
        <v>242347000</v>
      </c>
      <c r="D28" s="36">
        <f>D29+D30+D31+D32+D33</f>
        <v>32304000</v>
      </c>
      <c r="E28" s="36">
        <f>E29+E30+E31+E32+E33</f>
        <v>49850760</v>
      </c>
      <c r="F28" s="36">
        <f>F29+F30+F31+F32+F33</f>
        <v>20569838</v>
      </c>
    </row>
    <row r="29" spans="1:6" ht="25.5">
      <c r="A29" s="32" t="s">
        <v>291</v>
      </c>
      <c r="B29" s="33" t="s">
        <v>292</v>
      </c>
      <c r="C29" s="36">
        <v>229022000</v>
      </c>
      <c r="D29" s="36">
        <v>30527700</v>
      </c>
      <c r="E29" s="63">
        <v>47109652</v>
      </c>
      <c r="F29" s="63">
        <v>19625713</v>
      </c>
    </row>
    <row r="30" spans="1:6" ht="60">
      <c r="A30" s="32" t="s">
        <v>293</v>
      </c>
      <c r="B30" s="37" t="s">
        <v>294</v>
      </c>
      <c r="C30" s="36">
        <v>13304710</v>
      </c>
      <c r="D30" s="36">
        <v>1773470</v>
      </c>
      <c r="E30" s="63">
        <v>2736778</v>
      </c>
      <c r="F30" s="63">
        <v>944125</v>
      </c>
    </row>
    <row r="31" spans="1:6" ht="27.75" customHeight="1">
      <c r="A31" s="32" t="s">
        <v>295</v>
      </c>
      <c r="B31" s="33" t="s">
        <v>296</v>
      </c>
      <c r="C31" s="36">
        <v>0</v>
      </c>
      <c r="D31" s="36">
        <v>0</v>
      </c>
      <c r="E31" s="63">
        <v>0</v>
      </c>
      <c r="F31" s="63">
        <v>0</v>
      </c>
    </row>
    <row r="32" spans="1:6" ht="12.75">
      <c r="A32" s="32" t="s">
        <v>297</v>
      </c>
      <c r="B32" s="33" t="s">
        <v>298</v>
      </c>
      <c r="C32" s="36">
        <v>20290</v>
      </c>
      <c r="D32" s="36">
        <v>2830</v>
      </c>
      <c r="E32" s="63">
        <v>4330</v>
      </c>
      <c r="F32" s="63">
        <v>0</v>
      </c>
    </row>
    <row r="33" spans="1:6" ht="12.75">
      <c r="A33" s="32" t="s">
        <v>299</v>
      </c>
      <c r="B33" s="33" t="s">
        <v>300</v>
      </c>
      <c r="C33" s="36">
        <v>0</v>
      </c>
      <c r="D33" s="36">
        <v>0</v>
      </c>
      <c r="E33" s="63">
        <v>0</v>
      </c>
      <c r="F33" s="63">
        <v>0</v>
      </c>
    </row>
    <row r="34" spans="1:6" ht="12.75">
      <c r="A34" s="32" t="s">
        <v>301</v>
      </c>
      <c r="B34" s="33" t="s">
        <v>302</v>
      </c>
      <c r="C34" s="36">
        <v>0</v>
      </c>
      <c r="D34" s="36">
        <v>0</v>
      </c>
      <c r="E34" s="63">
        <v>0</v>
      </c>
      <c r="F34" s="63">
        <v>0</v>
      </c>
    </row>
    <row r="35" spans="1:6" ht="24">
      <c r="A35" s="32" t="s">
        <v>303</v>
      </c>
      <c r="B35" s="38" t="s">
        <v>304</v>
      </c>
      <c r="C35" s="36">
        <v>0</v>
      </c>
      <c r="D35" s="36">
        <v>0</v>
      </c>
      <c r="E35" s="63">
        <v>0</v>
      </c>
      <c r="F35" s="63">
        <v>0</v>
      </c>
    </row>
    <row r="36" spans="1:6" ht="38.25">
      <c r="A36" s="32" t="s">
        <v>305</v>
      </c>
      <c r="B36" s="33" t="s">
        <v>306</v>
      </c>
      <c r="C36" s="36">
        <v>37000</v>
      </c>
      <c r="D36" s="36">
        <v>6000</v>
      </c>
      <c r="E36" s="63">
        <v>9143</v>
      </c>
      <c r="F36" s="63">
        <v>0</v>
      </c>
    </row>
    <row r="37" spans="1:6" ht="51">
      <c r="A37" s="32" t="s">
        <v>307</v>
      </c>
      <c r="B37" s="33" t="s">
        <v>308</v>
      </c>
      <c r="C37" s="36">
        <v>438000</v>
      </c>
      <c r="D37" s="36">
        <v>113000</v>
      </c>
      <c r="E37" s="63">
        <v>1073</v>
      </c>
      <c r="F37" s="63">
        <v>526</v>
      </c>
    </row>
    <row r="38" spans="1:6" ht="38.25">
      <c r="A38" s="32" t="s">
        <v>309</v>
      </c>
      <c r="B38" s="33" t="s">
        <v>310</v>
      </c>
      <c r="C38" s="36">
        <v>0</v>
      </c>
      <c r="D38" s="36">
        <v>0</v>
      </c>
      <c r="E38" s="63">
        <v>0</v>
      </c>
      <c r="F38" s="63">
        <v>0</v>
      </c>
    </row>
    <row r="39" spans="1:6" ht="38.25">
      <c r="A39" s="32" t="s">
        <v>311</v>
      </c>
      <c r="B39" s="33" t="s">
        <v>312</v>
      </c>
      <c r="C39" s="36">
        <v>5000</v>
      </c>
      <c r="D39" s="36">
        <v>1000</v>
      </c>
      <c r="E39" s="63">
        <v>1327</v>
      </c>
      <c r="F39" s="63">
        <v>0</v>
      </c>
    </row>
    <row r="40" spans="1:6" ht="51">
      <c r="A40" s="32" t="s">
        <v>313</v>
      </c>
      <c r="B40" s="33" t="s">
        <v>314</v>
      </c>
      <c r="C40" s="36">
        <v>0</v>
      </c>
      <c r="D40" s="36">
        <v>0</v>
      </c>
      <c r="E40" s="63">
        <v>0</v>
      </c>
      <c r="F40" s="63">
        <v>0</v>
      </c>
    </row>
    <row r="41" spans="1:6" ht="38.25">
      <c r="A41" s="32" t="s">
        <v>315</v>
      </c>
      <c r="B41" s="33" t="s">
        <v>316</v>
      </c>
      <c r="C41" s="36">
        <v>0</v>
      </c>
      <c r="D41" s="36">
        <v>0</v>
      </c>
      <c r="E41" s="63">
        <v>0</v>
      </c>
      <c r="F41" s="63">
        <v>0</v>
      </c>
    </row>
    <row r="42" spans="1:6" ht="38.25">
      <c r="A42" s="32" t="s">
        <v>317</v>
      </c>
      <c r="B42" s="33" t="s">
        <v>318</v>
      </c>
      <c r="C42" s="36">
        <v>24000</v>
      </c>
      <c r="D42" s="36">
        <v>7000</v>
      </c>
      <c r="E42" s="63">
        <v>16128</v>
      </c>
      <c r="F42" s="63">
        <v>905</v>
      </c>
    </row>
    <row r="43" spans="1:6" ht="30" customHeight="1">
      <c r="A43" s="32" t="s">
        <v>319</v>
      </c>
      <c r="B43" s="33" t="s">
        <v>320</v>
      </c>
      <c r="C43" s="36">
        <v>1128000</v>
      </c>
      <c r="D43" s="36">
        <v>198000</v>
      </c>
      <c r="E43" s="63">
        <v>114945</v>
      </c>
      <c r="F43" s="63">
        <v>28060</v>
      </c>
    </row>
    <row r="44" spans="1:6" ht="12.75">
      <c r="A44" s="32" t="s">
        <v>321</v>
      </c>
      <c r="B44" s="33" t="s">
        <v>322</v>
      </c>
      <c r="C44" s="36">
        <v>543000</v>
      </c>
      <c r="D44" s="36">
        <v>68000</v>
      </c>
      <c r="E44" s="63">
        <v>405129</v>
      </c>
      <c r="F44" s="63">
        <v>81639</v>
      </c>
    </row>
    <row r="45" spans="1:6" ht="12.75">
      <c r="A45" s="32" t="s">
        <v>323</v>
      </c>
      <c r="B45" s="33" t="s">
        <v>324</v>
      </c>
      <c r="C45" s="36">
        <v>0</v>
      </c>
      <c r="D45" s="36">
        <v>0</v>
      </c>
      <c r="E45" s="63">
        <v>27794</v>
      </c>
      <c r="F45" s="63">
        <v>4602</v>
      </c>
    </row>
    <row r="46" spans="1:6" ht="38.25" customHeight="1">
      <c r="A46" s="39" t="s">
        <v>325</v>
      </c>
      <c r="B46" s="40" t="s">
        <v>326</v>
      </c>
      <c r="C46" s="36">
        <v>0</v>
      </c>
      <c r="D46" s="36">
        <v>0</v>
      </c>
      <c r="E46" s="63">
        <v>-924</v>
      </c>
      <c r="F46" s="63">
        <v>0</v>
      </c>
    </row>
    <row r="47" spans="1:6" ht="12.75">
      <c r="A47" s="39" t="s">
        <v>327</v>
      </c>
      <c r="B47" s="40" t="s">
        <v>328</v>
      </c>
      <c r="C47" s="36">
        <v>0</v>
      </c>
      <c r="D47" s="36">
        <v>0</v>
      </c>
      <c r="E47" s="63">
        <v>20770</v>
      </c>
      <c r="F47" s="63">
        <v>6859</v>
      </c>
    </row>
    <row r="48" spans="1:6" ht="12.75">
      <c r="A48" s="32" t="s">
        <v>329</v>
      </c>
      <c r="B48" s="33" t="s">
        <v>330</v>
      </c>
      <c r="C48" s="36">
        <v>0</v>
      </c>
      <c r="D48" s="36">
        <v>0</v>
      </c>
      <c r="E48" s="63">
        <v>0</v>
      </c>
      <c r="F48" s="63">
        <v>0</v>
      </c>
    </row>
    <row r="49" spans="1:6" ht="12.75">
      <c r="A49" s="29" t="s">
        <v>331</v>
      </c>
      <c r="B49" s="30" t="s">
        <v>332</v>
      </c>
      <c r="C49" s="36">
        <f>+C50+C55</f>
        <v>532000</v>
      </c>
      <c r="D49" s="36">
        <f>+D50+D55</f>
        <v>177000</v>
      </c>
      <c r="E49" s="36">
        <f>+E50+E55</f>
        <v>86659</v>
      </c>
      <c r="F49" s="36">
        <f>+F50+F55</f>
        <v>35396</v>
      </c>
    </row>
    <row r="50" spans="1:6" ht="12.75">
      <c r="A50" s="29" t="s">
        <v>333</v>
      </c>
      <c r="B50" s="30" t="s">
        <v>334</v>
      </c>
      <c r="C50" s="36">
        <f>+C51+C53</f>
        <v>0</v>
      </c>
      <c r="D50" s="36">
        <f>+D51+D53</f>
        <v>0</v>
      </c>
      <c r="E50" s="36">
        <f>+E51+E53</f>
        <v>0</v>
      </c>
      <c r="F50" s="36">
        <f>+F51+F53</f>
        <v>0</v>
      </c>
    </row>
    <row r="51" spans="1:6" ht="12.75">
      <c r="A51" s="29" t="s">
        <v>335</v>
      </c>
      <c r="B51" s="30" t="s">
        <v>336</v>
      </c>
      <c r="C51" s="36">
        <f>+C52</f>
        <v>0</v>
      </c>
      <c r="D51" s="36">
        <f>+D52</f>
        <v>0</v>
      </c>
      <c r="E51" s="36">
        <f>+E52</f>
        <v>0</v>
      </c>
      <c r="F51" s="36">
        <f>+F52</f>
        <v>0</v>
      </c>
    </row>
    <row r="52" spans="1:6" ht="12.75">
      <c r="A52" s="32" t="s">
        <v>337</v>
      </c>
      <c r="B52" s="33" t="s">
        <v>338</v>
      </c>
      <c r="C52" s="36">
        <v>0</v>
      </c>
      <c r="D52" s="36">
        <v>0</v>
      </c>
      <c r="E52" s="63">
        <v>0</v>
      </c>
      <c r="F52" s="63">
        <v>0</v>
      </c>
    </row>
    <row r="53" spans="1:6" ht="12.75">
      <c r="A53" s="29" t="s">
        <v>339</v>
      </c>
      <c r="B53" s="30" t="s">
        <v>340</v>
      </c>
      <c r="C53" s="36">
        <f>+C54</f>
        <v>0</v>
      </c>
      <c r="D53" s="36">
        <f>+D54</f>
        <v>0</v>
      </c>
      <c r="E53" s="36">
        <f>+E54</f>
        <v>0</v>
      </c>
      <c r="F53" s="36">
        <f>+F54</f>
        <v>0</v>
      </c>
    </row>
    <row r="54" spans="1:6" ht="12.75">
      <c r="A54" s="32" t="s">
        <v>341</v>
      </c>
      <c r="B54" s="33" t="s">
        <v>342</v>
      </c>
      <c r="C54" s="36">
        <v>0</v>
      </c>
      <c r="D54" s="36">
        <v>0</v>
      </c>
      <c r="E54" s="63">
        <v>0</v>
      </c>
      <c r="F54" s="63">
        <v>0</v>
      </c>
    </row>
    <row r="55" spans="1:6" s="42" customFormat="1" ht="12.75">
      <c r="A55" s="41" t="s">
        <v>343</v>
      </c>
      <c r="B55" s="30" t="s">
        <v>344</v>
      </c>
      <c r="C55" s="36">
        <f>+C56+C60</f>
        <v>532000</v>
      </c>
      <c r="D55" s="36">
        <f>+D56+D60</f>
        <v>177000</v>
      </c>
      <c r="E55" s="36">
        <f>+E56+E60</f>
        <v>86659</v>
      </c>
      <c r="F55" s="36">
        <f>+F56+F60</f>
        <v>35396</v>
      </c>
    </row>
    <row r="56" spans="1:6" ht="12.75">
      <c r="A56" s="29" t="s">
        <v>345</v>
      </c>
      <c r="B56" s="30" t="s">
        <v>346</v>
      </c>
      <c r="C56" s="36">
        <f>C59+C57+C58</f>
        <v>532000</v>
      </c>
      <c r="D56" s="36">
        <f>D59+D57+D58</f>
        <v>177000</v>
      </c>
      <c r="E56" s="36">
        <f>E59+E57+E58</f>
        <v>86659</v>
      </c>
      <c r="F56" s="36">
        <f>F59+F57+F58</f>
        <v>35396</v>
      </c>
    </row>
    <row r="57" spans="1:6" ht="12.75">
      <c r="A57" s="43" t="s">
        <v>347</v>
      </c>
      <c r="B57" s="30" t="s">
        <v>348</v>
      </c>
      <c r="C57" s="36">
        <v>0</v>
      </c>
      <c r="D57" s="36">
        <v>0</v>
      </c>
      <c r="E57" s="36">
        <v>0</v>
      </c>
      <c r="F57" s="36">
        <v>0</v>
      </c>
    </row>
    <row r="58" spans="1:6" ht="25.5">
      <c r="A58" s="43" t="s">
        <v>349</v>
      </c>
      <c r="B58" s="30" t="s">
        <v>350</v>
      </c>
      <c r="C58" s="36">
        <v>0</v>
      </c>
      <c r="D58" s="36">
        <v>0</v>
      </c>
      <c r="E58" s="36">
        <v>0</v>
      </c>
      <c r="F58" s="36">
        <v>0</v>
      </c>
    </row>
    <row r="59" spans="1:6" ht="12.75">
      <c r="A59" s="32" t="s">
        <v>351</v>
      </c>
      <c r="B59" s="44" t="s">
        <v>352</v>
      </c>
      <c r="C59" s="36">
        <v>532000</v>
      </c>
      <c r="D59" s="36">
        <v>177000</v>
      </c>
      <c r="E59" s="63">
        <v>86659</v>
      </c>
      <c r="F59" s="63">
        <v>35396</v>
      </c>
    </row>
    <row r="60" spans="1:6" ht="12.75">
      <c r="A60" s="29" t="s">
        <v>353</v>
      </c>
      <c r="B60" s="30" t="s">
        <v>354</v>
      </c>
      <c r="C60" s="36">
        <f>C61</f>
        <v>0</v>
      </c>
      <c r="D60" s="36">
        <f>D61</f>
        <v>0</v>
      </c>
      <c r="E60" s="36">
        <f>E61</f>
        <v>0</v>
      </c>
      <c r="F60" s="36">
        <f>F61</f>
        <v>0</v>
      </c>
    </row>
    <row r="61" spans="1:6" ht="12.75">
      <c r="A61" s="32" t="s">
        <v>355</v>
      </c>
      <c r="B61" s="44" t="s">
        <v>356</v>
      </c>
      <c r="C61" s="36">
        <v>0</v>
      </c>
      <c r="D61" s="36">
        <v>0</v>
      </c>
      <c r="E61" s="63">
        <v>0</v>
      </c>
      <c r="F61" s="63">
        <v>0</v>
      </c>
    </row>
    <row r="62" spans="1:6" ht="12.75">
      <c r="A62" s="29" t="s">
        <v>357</v>
      </c>
      <c r="B62" s="30" t="s">
        <v>358</v>
      </c>
      <c r="C62" s="36">
        <f>+C63</f>
        <v>4148000</v>
      </c>
      <c r="D62" s="36">
        <f>+D63</f>
        <v>1913070</v>
      </c>
      <c r="E62" s="36">
        <f>+E63</f>
        <v>658831</v>
      </c>
      <c r="F62" s="36">
        <f>+F63</f>
        <v>62631</v>
      </c>
    </row>
    <row r="63" spans="1:6" ht="25.5">
      <c r="A63" s="29" t="s">
        <v>359</v>
      </c>
      <c r="B63" s="30" t="s">
        <v>360</v>
      </c>
      <c r="C63" s="36">
        <f>+C64+C77</f>
        <v>4148000</v>
      </c>
      <c r="D63" s="36">
        <f>+D64+D77</f>
        <v>1913070</v>
      </c>
      <c r="E63" s="36">
        <f>+E64+E77</f>
        <v>658831</v>
      </c>
      <c r="F63" s="36">
        <f>+F64+F77</f>
        <v>62631</v>
      </c>
    </row>
    <row r="64" spans="1:6" ht="12.75">
      <c r="A64" s="29" t="s">
        <v>361</v>
      </c>
      <c r="B64" s="30" t="s">
        <v>362</v>
      </c>
      <c r="C64" s="36">
        <f>C65+C66+C67+C68+C70+C71+C72+C73+C69+C74+C75+C76</f>
        <v>2373000</v>
      </c>
      <c r="D64" s="36">
        <f>D65+D66+D67+D68+D70+D71+D72+D73+D69+D74+D75+D76</f>
        <v>1636100</v>
      </c>
      <c r="E64" s="36">
        <f>E65+E66+E67+E68+E70+E71+E72+E73+E69+E74+E75+E76</f>
        <v>587634</v>
      </c>
      <c r="F64" s="36">
        <f>F65+F66+F67+F68+F70+F71+F72+F73+F69+F74+F75+F76</f>
        <v>62546</v>
      </c>
    </row>
    <row r="65" spans="1:6" ht="25.5">
      <c r="A65" s="32" t="s">
        <v>363</v>
      </c>
      <c r="B65" s="44" t="s">
        <v>364</v>
      </c>
      <c r="C65" s="36">
        <v>0</v>
      </c>
      <c r="D65" s="36">
        <v>0</v>
      </c>
      <c r="E65" s="63">
        <v>0</v>
      </c>
      <c r="F65" s="63">
        <v>0</v>
      </c>
    </row>
    <row r="66" spans="1:6" ht="25.5">
      <c r="A66" s="32" t="s">
        <v>365</v>
      </c>
      <c r="B66" s="44" t="s">
        <v>366</v>
      </c>
      <c r="C66" s="36">
        <v>2000</v>
      </c>
      <c r="D66" s="36">
        <v>2000</v>
      </c>
      <c r="E66" s="63">
        <v>52171</v>
      </c>
      <c r="F66" s="63">
        <v>0</v>
      </c>
    </row>
    <row r="67" spans="1:6" ht="25.5">
      <c r="A67" s="45" t="s">
        <v>367</v>
      </c>
      <c r="B67" s="44" t="s">
        <v>368</v>
      </c>
      <c r="C67" s="36">
        <v>0</v>
      </c>
      <c r="D67" s="36">
        <v>0</v>
      </c>
      <c r="E67" s="63">
        <v>0</v>
      </c>
      <c r="F67" s="63">
        <v>0</v>
      </c>
    </row>
    <row r="68" spans="1:6" ht="25.5">
      <c r="A68" s="32" t="s">
        <v>369</v>
      </c>
      <c r="B68" s="46" t="s">
        <v>370</v>
      </c>
      <c r="C68" s="36">
        <v>474000</v>
      </c>
      <c r="D68" s="36">
        <v>474000</v>
      </c>
      <c r="E68" s="63">
        <v>535463</v>
      </c>
      <c r="F68" s="63">
        <v>62546</v>
      </c>
    </row>
    <row r="69" spans="1:6" ht="12.75">
      <c r="A69" s="32" t="s">
        <v>371</v>
      </c>
      <c r="B69" s="46" t="s">
        <v>372</v>
      </c>
      <c r="C69" s="36">
        <v>0</v>
      </c>
      <c r="D69" s="36">
        <v>0</v>
      </c>
      <c r="E69" s="63">
        <v>0</v>
      </c>
      <c r="F69" s="63">
        <v>0</v>
      </c>
    </row>
    <row r="70" spans="1:6" ht="25.5">
      <c r="A70" s="32" t="s">
        <v>373</v>
      </c>
      <c r="B70" s="46" t="s">
        <v>374</v>
      </c>
      <c r="C70" s="36">
        <v>0</v>
      </c>
      <c r="D70" s="36">
        <v>0</v>
      </c>
      <c r="E70" s="63">
        <v>0</v>
      </c>
      <c r="F70" s="63">
        <v>0</v>
      </c>
    </row>
    <row r="71" spans="1:6" ht="25.5">
      <c r="A71" s="32" t="s">
        <v>375</v>
      </c>
      <c r="B71" s="46" t="s">
        <v>376</v>
      </c>
      <c r="C71" s="36">
        <v>0</v>
      </c>
      <c r="D71" s="36">
        <v>0</v>
      </c>
      <c r="E71" s="63">
        <v>0</v>
      </c>
      <c r="F71" s="63">
        <v>0</v>
      </c>
    </row>
    <row r="72" spans="1:6" ht="25.5">
      <c r="A72" s="32" t="s">
        <v>377</v>
      </c>
      <c r="B72" s="46" t="s">
        <v>378</v>
      </c>
      <c r="C72" s="36">
        <v>0</v>
      </c>
      <c r="D72" s="36">
        <v>0</v>
      </c>
      <c r="E72" s="63">
        <v>0</v>
      </c>
      <c r="F72" s="63">
        <v>0</v>
      </c>
    </row>
    <row r="73" spans="1:6" ht="63.75">
      <c r="A73" s="32" t="s">
        <v>379</v>
      </c>
      <c r="B73" s="46" t="s">
        <v>380</v>
      </c>
      <c r="C73" s="36">
        <v>0</v>
      </c>
      <c r="D73" s="36">
        <v>0</v>
      </c>
      <c r="E73" s="63">
        <v>0</v>
      </c>
      <c r="F73" s="63">
        <v>0</v>
      </c>
    </row>
    <row r="74" spans="1:6" ht="25.5">
      <c r="A74" s="32" t="s">
        <v>381</v>
      </c>
      <c r="B74" s="46" t="s">
        <v>382</v>
      </c>
      <c r="C74" s="36">
        <v>1897000</v>
      </c>
      <c r="D74" s="36">
        <v>1160100</v>
      </c>
      <c r="E74" s="63">
        <v>0</v>
      </c>
      <c r="F74" s="63">
        <v>0</v>
      </c>
    </row>
    <row r="75" spans="1:6" ht="25.5">
      <c r="A75" s="32" t="s">
        <v>383</v>
      </c>
      <c r="B75" s="46" t="s">
        <v>384</v>
      </c>
      <c r="C75" s="36">
        <v>0</v>
      </c>
      <c r="D75" s="36">
        <v>0</v>
      </c>
      <c r="E75" s="63">
        <v>0</v>
      </c>
      <c r="F75" s="63">
        <v>0</v>
      </c>
    </row>
    <row r="76" spans="1:6" ht="51">
      <c r="A76" s="32"/>
      <c r="B76" s="46" t="s">
        <v>385</v>
      </c>
      <c r="C76" s="36">
        <v>0</v>
      </c>
      <c r="D76" s="36">
        <v>0</v>
      </c>
      <c r="E76" s="63">
        <v>0</v>
      </c>
      <c r="F76" s="63">
        <v>0</v>
      </c>
    </row>
    <row r="77" spans="1:6" ht="12.75">
      <c r="A77" s="29" t="s">
        <v>386</v>
      </c>
      <c r="B77" s="30" t="s">
        <v>387</v>
      </c>
      <c r="C77" s="36">
        <f>C78+C79+C80+C81+C82+C83+C84+C85</f>
        <v>1775000</v>
      </c>
      <c r="D77" s="36">
        <f>+D78+D79+D80+D81+D82+D83+D84+D85</f>
        <v>276970</v>
      </c>
      <c r="E77" s="36">
        <f>+E78+E79+E80+E81+E82+E83+E84+E85</f>
        <v>71197</v>
      </c>
      <c r="F77" s="36">
        <f>+F78+F79+F80+F81+F82+F83+F84+F85</f>
        <v>85</v>
      </c>
    </row>
    <row r="78" spans="1:6" ht="25.5">
      <c r="A78" s="47" t="s">
        <v>388</v>
      </c>
      <c r="B78" s="33" t="s">
        <v>389</v>
      </c>
      <c r="C78" s="36">
        <v>0</v>
      </c>
      <c r="D78" s="36">
        <v>0</v>
      </c>
      <c r="E78" s="63">
        <v>0</v>
      </c>
      <c r="F78" s="63">
        <v>0</v>
      </c>
    </row>
    <row r="79" spans="1:6" ht="25.5">
      <c r="A79" s="47" t="s">
        <v>390</v>
      </c>
      <c r="B79" s="48" t="s">
        <v>370</v>
      </c>
      <c r="C79" s="36">
        <v>0</v>
      </c>
      <c r="D79" s="36">
        <v>0</v>
      </c>
      <c r="E79" s="63">
        <v>0</v>
      </c>
      <c r="F79" s="63">
        <v>0</v>
      </c>
    </row>
    <row r="80" spans="1:6" ht="38.25">
      <c r="A80" s="32" t="s">
        <v>391</v>
      </c>
      <c r="B80" s="33" t="s">
        <v>392</v>
      </c>
      <c r="C80" s="36">
        <v>0</v>
      </c>
      <c r="D80" s="36">
        <v>0</v>
      </c>
      <c r="E80" s="63">
        <v>0</v>
      </c>
      <c r="F80" s="63">
        <v>0</v>
      </c>
    </row>
    <row r="81" spans="1:6" ht="38.25">
      <c r="A81" s="32" t="s">
        <v>393</v>
      </c>
      <c r="B81" s="33" t="s">
        <v>394</v>
      </c>
      <c r="C81" s="36">
        <v>1000</v>
      </c>
      <c r="D81" s="36">
        <v>1000</v>
      </c>
      <c r="E81" s="63">
        <v>55</v>
      </c>
      <c r="F81" s="63">
        <v>0</v>
      </c>
    </row>
    <row r="82" spans="1:6" ht="25.5">
      <c r="A82" s="32" t="s">
        <v>395</v>
      </c>
      <c r="B82" s="33" t="s">
        <v>374</v>
      </c>
      <c r="C82" s="36">
        <v>0</v>
      </c>
      <c r="D82" s="36">
        <v>0</v>
      </c>
      <c r="E82" s="63">
        <v>70121</v>
      </c>
      <c r="F82" s="63">
        <v>0</v>
      </c>
    </row>
    <row r="83" spans="1:6" ht="25.5">
      <c r="A83" s="38" t="s">
        <v>396</v>
      </c>
      <c r="B83" s="49" t="s">
        <v>397</v>
      </c>
      <c r="C83" s="36">
        <v>1774000</v>
      </c>
      <c r="D83" s="36">
        <v>275970</v>
      </c>
      <c r="E83" s="63">
        <v>0</v>
      </c>
      <c r="F83" s="63">
        <v>0</v>
      </c>
    </row>
    <row r="84" spans="1:6" s="24" customFormat="1" ht="63.75">
      <c r="A84" s="50" t="s">
        <v>398</v>
      </c>
      <c r="B84" s="51" t="s">
        <v>399</v>
      </c>
      <c r="C84" s="36">
        <v>0</v>
      </c>
      <c r="D84" s="36">
        <v>0</v>
      </c>
      <c r="E84" s="63">
        <v>1021</v>
      </c>
      <c r="F84" s="63">
        <v>85</v>
      </c>
    </row>
    <row r="85" spans="1:6" s="24" customFormat="1" ht="38.25">
      <c r="A85" s="50" t="s">
        <v>400</v>
      </c>
      <c r="B85" s="53" t="s">
        <v>401</v>
      </c>
      <c r="C85" s="36">
        <v>0</v>
      </c>
      <c r="D85" s="36">
        <v>0</v>
      </c>
      <c r="E85" s="63">
        <v>0</v>
      </c>
      <c r="F85" s="63">
        <v>0</v>
      </c>
    </row>
    <row r="86" spans="1:4" s="24" customFormat="1" ht="14.25">
      <c r="A86" s="54"/>
      <c r="B86" s="55"/>
      <c r="C86" s="31"/>
      <c r="D86" s="52"/>
    </row>
    <row r="87" spans="1:4" s="24" customFormat="1" ht="14.25">
      <c r="A87" s="54"/>
      <c r="B87" s="55"/>
      <c r="C87" s="31"/>
      <c r="D87" s="52"/>
    </row>
    <row r="88" spans="1:4" s="24" customFormat="1" ht="14.25">
      <c r="A88" s="54"/>
      <c r="B88" s="55"/>
      <c r="C88" s="31"/>
      <c r="D88" s="52"/>
    </row>
    <row r="89" spans="1:4" s="24" customFormat="1" ht="14.25">
      <c r="A89" s="118" t="s">
        <v>402</v>
      </c>
      <c r="B89" s="118"/>
      <c r="C89" s="56"/>
      <c r="D89" s="56"/>
    </row>
    <row r="90" spans="1:4" s="24" customFormat="1" ht="12.75">
      <c r="A90" s="57"/>
      <c r="C90" s="56"/>
      <c r="D90" s="56"/>
    </row>
    <row r="91" spans="1:4" s="59" customFormat="1" ht="15">
      <c r="A91" s="58"/>
      <c r="B91" s="66" t="s">
        <v>403</v>
      </c>
      <c r="C91" s="60"/>
      <c r="D91" s="67" t="s">
        <v>411</v>
      </c>
    </row>
    <row r="92" spans="1:4" s="24" customFormat="1" ht="12.75">
      <c r="A92" s="57"/>
      <c r="B92" s="42" t="s">
        <v>410</v>
      </c>
      <c r="C92" s="56"/>
      <c r="D92" s="68" t="s">
        <v>412</v>
      </c>
    </row>
    <row r="93" spans="1:4" s="24" customFormat="1" ht="12.75">
      <c r="A93" s="57"/>
      <c r="C93" s="56"/>
      <c r="D93" s="56"/>
    </row>
    <row r="94" spans="1:4" s="24" customFormat="1" ht="12.75">
      <c r="A94" s="57"/>
      <c r="C94" s="56"/>
      <c r="D94" s="56"/>
    </row>
    <row r="95" spans="1:4" s="24" customFormat="1" ht="12.75">
      <c r="A95" s="57"/>
      <c r="C95" s="56"/>
      <c r="D95" s="56"/>
    </row>
    <row r="96" spans="1:4" s="24" customFormat="1" ht="12.75">
      <c r="A96" s="57"/>
      <c r="C96" s="56"/>
      <c r="D96" s="56"/>
    </row>
    <row r="97" spans="1:4" s="24" customFormat="1" ht="12.75">
      <c r="A97" s="57"/>
      <c r="C97" s="56"/>
      <c r="D97" s="56"/>
    </row>
    <row r="98" spans="1:4" s="24" customFormat="1" ht="12.75">
      <c r="A98" s="57"/>
      <c r="C98" s="56"/>
      <c r="D98" s="56"/>
    </row>
    <row r="99" spans="1:4" s="24" customFormat="1" ht="12.75">
      <c r="A99" s="57"/>
      <c r="C99" s="56"/>
      <c r="D99" s="56"/>
    </row>
    <row r="100" spans="1:4" s="24" customFormat="1" ht="12.75">
      <c r="A100" s="57"/>
      <c r="C100" s="56"/>
      <c r="D100" s="56"/>
    </row>
    <row r="101" spans="1:4" s="24" customFormat="1" ht="12.75">
      <c r="A101" s="57"/>
      <c r="C101" s="56"/>
      <c r="D101" s="56"/>
    </row>
    <row r="102" spans="1:4" s="24" customFormat="1" ht="12.75">
      <c r="A102" s="57"/>
      <c r="C102" s="56"/>
      <c r="D102" s="56"/>
    </row>
    <row r="103" spans="1:4" s="24" customFormat="1" ht="12" customHeight="1">
      <c r="A103" s="57"/>
      <c r="C103" s="56"/>
      <c r="D103" s="56"/>
    </row>
    <row r="104" spans="1:4" s="24" customFormat="1" ht="12.75">
      <c r="A104" s="57"/>
      <c r="C104" s="56"/>
      <c r="D104" s="56"/>
    </row>
    <row r="105" spans="1:4" s="24" customFormat="1" ht="12.75">
      <c r="A105" s="57"/>
      <c r="C105" s="56"/>
      <c r="D105" s="56"/>
    </row>
    <row r="106" spans="1:4" s="24" customFormat="1" ht="12.75">
      <c r="A106" s="57"/>
      <c r="C106" s="56"/>
      <c r="D106" s="56"/>
    </row>
    <row r="107" spans="1:4" s="24" customFormat="1" ht="12.75">
      <c r="A107" s="57"/>
      <c r="C107" s="56"/>
      <c r="D107" s="56"/>
    </row>
    <row r="108" spans="1:4" s="24" customFormat="1" ht="12.75">
      <c r="A108" s="57"/>
      <c r="C108" s="56"/>
      <c r="D108" s="56"/>
    </row>
    <row r="109" spans="1:4" s="24" customFormat="1" ht="12.75">
      <c r="A109" s="57"/>
      <c r="C109" s="56"/>
      <c r="D109" s="56"/>
    </row>
    <row r="110" spans="1:4" s="24" customFormat="1" ht="12.75">
      <c r="A110" s="57"/>
      <c r="C110" s="56"/>
      <c r="D110" s="56"/>
    </row>
    <row r="111" spans="1:4" s="24" customFormat="1" ht="12.75">
      <c r="A111" s="57"/>
      <c r="C111" s="56"/>
      <c r="D111" s="56"/>
    </row>
    <row r="112" spans="1:4" s="24" customFormat="1" ht="12.75">
      <c r="A112" s="57"/>
      <c r="C112" s="56"/>
      <c r="D112" s="56"/>
    </row>
    <row r="113" spans="1:4" s="24" customFormat="1" ht="12.75">
      <c r="A113" s="57"/>
      <c r="C113" s="56"/>
      <c r="D113" s="56"/>
    </row>
    <row r="114" spans="1:4" s="24" customFormat="1" ht="12.75">
      <c r="A114" s="57"/>
      <c r="C114" s="56"/>
      <c r="D114" s="56"/>
    </row>
    <row r="115" spans="1:4" s="24" customFormat="1" ht="12.75">
      <c r="A115" s="57"/>
      <c r="C115" s="56"/>
      <c r="D115" s="56"/>
    </row>
    <row r="116" spans="1:4" s="24" customFormat="1" ht="12.75">
      <c r="A116" s="57"/>
      <c r="C116" s="56"/>
      <c r="D116" s="56"/>
    </row>
    <row r="117" spans="1:4" s="24" customFormat="1" ht="12.75">
      <c r="A117" s="57"/>
      <c r="C117" s="56"/>
      <c r="D117" s="56"/>
    </row>
    <row r="118" spans="1:4" s="24" customFormat="1" ht="12.75">
      <c r="A118" s="57"/>
      <c r="C118" s="56"/>
      <c r="D118" s="56"/>
    </row>
    <row r="119" spans="1:4" s="24" customFormat="1" ht="12.75">
      <c r="A119" s="57"/>
      <c r="C119" s="56"/>
      <c r="D119" s="56"/>
    </row>
    <row r="120" spans="1:4" s="24" customFormat="1" ht="12.75">
      <c r="A120" s="57"/>
      <c r="C120" s="56"/>
      <c r="D120" s="56"/>
    </row>
    <row r="121" spans="1:4" s="24" customFormat="1" ht="12.75">
      <c r="A121" s="57"/>
      <c r="C121" s="56"/>
      <c r="D121" s="56"/>
    </row>
    <row r="122" spans="1:4" s="24" customFormat="1" ht="12.75">
      <c r="A122" s="57"/>
      <c r="C122" s="56"/>
      <c r="D122" s="56"/>
    </row>
    <row r="123" spans="1:4" s="24" customFormat="1" ht="12.75">
      <c r="A123" s="57"/>
      <c r="C123" s="56"/>
      <c r="D123" s="56"/>
    </row>
    <row r="124" spans="1:4" s="24" customFormat="1" ht="12.75">
      <c r="A124" s="57"/>
      <c r="C124" s="56"/>
      <c r="D124" s="56"/>
    </row>
    <row r="125" spans="1:4" s="24" customFormat="1" ht="12.75">
      <c r="A125" s="57"/>
      <c r="C125" s="56"/>
      <c r="D125" s="56"/>
    </row>
    <row r="126" spans="1:4" s="24" customFormat="1" ht="12.75">
      <c r="A126" s="57"/>
      <c r="C126" s="56"/>
      <c r="D126" s="56"/>
    </row>
    <row r="127" spans="1:4" s="24" customFormat="1" ht="12.75">
      <c r="A127" s="57"/>
      <c r="C127" s="56"/>
      <c r="D127" s="56"/>
    </row>
    <row r="128" spans="1:4" s="24" customFormat="1" ht="12.75">
      <c r="A128" s="57"/>
      <c r="C128" s="56"/>
      <c r="D128" s="56"/>
    </row>
    <row r="129" spans="1:4" s="24" customFormat="1" ht="12.75">
      <c r="A129" s="57"/>
      <c r="C129" s="56"/>
      <c r="D129" s="56"/>
    </row>
  </sheetData>
  <sheetProtection/>
  <protectedRanges>
    <protectedRange sqref="E24:F26 C23:F23 C53:F53 D86:F88 E83:F85 C55:F55 C62:F63 E67:F76 E78:F79 E17:F22 E59:F59 E29:F48 E52:F52 C77:F77" name="Zonă1"/>
  </protectedRanges>
  <mergeCells count="1">
    <mergeCell ref="A89:B89"/>
  </mergeCells>
  <printOptions/>
  <pageMargins left="0.36" right="0.37" top="0.59" bottom="0.29" header="0.24" footer="0.26"/>
  <pageSetup orientation="portrait" scale="80" r:id="rId1"/>
</worksheet>
</file>

<file path=xl/worksheets/sheet2.xml><?xml version="1.0" encoding="utf-8"?>
<worksheet xmlns="http://schemas.openxmlformats.org/spreadsheetml/2006/main" xmlns:r="http://schemas.openxmlformats.org/officeDocument/2006/relationships">
  <sheetPr>
    <tabColor rgb="FFCC00CC"/>
  </sheetPr>
  <dimension ref="A1:HP197"/>
  <sheetViews>
    <sheetView tabSelected="1" zoomScale="90" zoomScaleNormal="90" zoomScalePageLayoutView="0" workbookViewId="0" topLeftCell="A1">
      <pane xSplit="2" ySplit="6" topLeftCell="C178" activePane="bottomRight" state="frozen"/>
      <selection pane="topLeft" activeCell="D130" sqref="D130:E130"/>
      <selection pane="topRight" activeCell="D130" sqref="D130:E130"/>
      <selection pane="bottomLeft" activeCell="D130" sqref="D130:E130"/>
      <selection pane="bottomRight" activeCell="D207" sqref="D207"/>
    </sheetView>
  </sheetViews>
  <sheetFormatPr defaultColWidth="9.140625" defaultRowHeight="12.75"/>
  <cols>
    <col min="1" max="1" width="13.421875" style="1" bestFit="1" customWidth="1"/>
    <col min="2" max="2" width="57.421875" style="3" customWidth="1"/>
    <col min="3" max="3" width="15.140625" style="3" customWidth="1"/>
    <col min="4" max="4" width="15.00390625" style="3" customWidth="1"/>
    <col min="5" max="5" width="15.28125" style="3" customWidth="1"/>
    <col min="6" max="6" width="14.8515625" style="3" customWidth="1"/>
    <col min="7" max="7" width="14.7109375" style="3" customWidth="1"/>
    <col min="8" max="16384" width="9.140625" style="4" customWidth="1"/>
  </cols>
  <sheetData>
    <row r="1" ht="16.5">
      <c r="B1" s="117" t="s">
        <v>406</v>
      </c>
    </row>
    <row r="2" ht="7.5" customHeight="1">
      <c r="B2" s="2"/>
    </row>
    <row r="3" spans="2:3" ht="4.5" customHeight="1">
      <c r="B3" s="2"/>
      <c r="C3" s="5"/>
    </row>
    <row r="4" spans="1:7" ht="20.25" customHeight="1">
      <c r="A4" s="69"/>
      <c r="B4" s="27"/>
      <c r="C4" s="70"/>
      <c r="D4" s="70"/>
      <c r="E4" s="71"/>
      <c r="F4" s="72"/>
      <c r="G4" s="73" t="s">
        <v>407</v>
      </c>
    </row>
    <row r="5" spans="1:7" s="6" customFormat="1" ht="79.5" customHeight="1">
      <c r="A5" s="74" t="s">
        <v>0</v>
      </c>
      <c r="B5" s="23" t="s">
        <v>1</v>
      </c>
      <c r="C5" s="23" t="s">
        <v>2</v>
      </c>
      <c r="D5" s="21" t="s">
        <v>3</v>
      </c>
      <c r="E5" s="21" t="s">
        <v>4</v>
      </c>
      <c r="F5" s="23" t="s">
        <v>5</v>
      </c>
      <c r="G5" s="23" t="s">
        <v>6</v>
      </c>
    </row>
    <row r="6" spans="1:7" ht="15">
      <c r="A6" s="75"/>
      <c r="B6" s="25" t="s">
        <v>7</v>
      </c>
      <c r="C6" s="76">
        <v>1</v>
      </c>
      <c r="D6" s="76">
        <v>2</v>
      </c>
      <c r="E6" s="76">
        <v>3</v>
      </c>
      <c r="F6" s="76">
        <v>4</v>
      </c>
      <c r="G6" s="76" t="s">
        <v>8</v>
      </c>
    </row>
    <row r="7" spans="1:8" s="8" customFormat="1" ht="16.5" customHeight="1">
      <c r="A7" s="77" t="s">
        <v>9</v>
      </c>
      <c r="B7" s="78" t="s">
        <v>10</v>
      </c>
      <c r="C7" s="79">
        <f>+C8+C16</f>
        <v>468116930</v>
      </c>
      <c r="D7" s="79">
        <f>+D8+D16</f>
        <v>462875310</v>
      </c>
      <c r="E7" s="79">
        <f>+E8+E16</f>
        <v>160323370</v>
      </c>
      <c r="F7" s="79">
        <f>+F8+F16</f>
        <v>158439267</v>
      </c>
      <c r="G7" s="79">
        <f>+G8+G16</f>
        <v>55306753</v>
      </c>
      <c r="H7" s="7"/>
    </row>
    <row r="8" spans="1:8" s="8" customFormat="1" ht="15">
      <c r="A8" s="77" t="s">
        <v>11</v>
      </c>
      <c r="B8" s="80" t="s">
        <v>12</v>
      </c>
      <c r="C8" s="81">
        <f>+C9+C10+C13+C11+C12+C15+C165</f>
        <v>468116930</v>
      </c>
      <c r="D8" s="81">
        <f>+D9+D10+D13+D11+D12+D15+D165</f>
        <v>462875310</v>
      </c>
      <c r="E8" s="81">
        <f>+E9+E10+E13+E11+E12+E15+E165</f>
        <v>160323370</v>
      </c>
      <c r="F8" s="81">
        <f>+F9+F10+F13+F11+F12+F15+F165</f>
        <v>158439267</v>
      </c>
      <c r="G8" s="81">
        <f>+G9+G10+G13+G11+G12+G15+G165</f>
        <v>55306753</v>
      </c>
      <c r="H8" s="7"/>
    </row>
    <row r="9" spans="1:8" s="8" customFormat="1" ht="15">
      <c r="A9" s="77" t="s">
        <v>13</v>
      </c>
      <c r="B9" s="80" t="s">
        <v>14</v>
      </c>
      <c r="C9" s="81">
        <f>+C23</f>
        <v>6332700</v>
      </c>
      <c r="D9" s="81">
        <f>+D23</f>
        <v>6332700</v>
      </c>
      <c r="E9" s="81">
        <f>+E23</f>
        <v>1502540</v>
      </c>
      <c r="F9" s="81">
        <f>+F23</f>
        <v>1469884</v>
      </c>
      <c r="G9" s="81">
        <f>+G23</f>
        <v>511046</v>
      </c>
      <c r="H9" s="7"/>
    </row>
    <row r="10" spans="1:8" s="8" customFormat="1" ht="16.5" customHeight="1">
      <c r="A10" s="77" t="s">
        <v>15</v>
      </c>
      <c r="B10" s="80" t="s">
        <v>16</v>
      </c>
      <c r="C10" s="81">
        <f>+C41</f>
        <v>395241740</v>
      </c>
      <c r="D10" s="81">
        <f>+D41</f>
        <v>390000120</v>
      </c>
      <c r="E10" s="81">
        <f>+E41</f>
        <v>119118460</v>
      </c>
      <c r="F10" s="81">
        <f>+F41</f>
        <v>118995344</v>
      </c>
      <c r="G10" s="81">
        <f>+G41</f>
        <v>42536903</v>
      </c>
      <c r="H10" s="7"/>
    </row>
    <row r="11" spans="1:8" s="8" customFormat="1" ht="15">
      <c r="A11" s="77" t="s">
        <v>17</v>
      </c>
      <c r="B11" s="80" t="s">
        <v>18</v>
      </c>
      <c r="C11" s="81">
        <f>+C68</f>
        <v>0</v>
      </c>
      <c r="D11" s="81">
        <f>+D68</f>
        <v>0</v>
      </c>
      <c r="E11" s="81">
        <f>+E68</f>
        <v>0</v>
      </c>
      <c r="F11" s="81">
        <f>+F68</f>
        <v>0</v>
      </c>
      <c r="G11" s="81">
        <f>+G68</f>
        <v>0</v>
      </c>
      <c r="H11" s="7"/>
    </row>
    <row r="12" spans="1:8" s="8" customFormat="1" ht="27.75" customHeight="1">
      <c r="A12" s="77"/>
      <c r="B12" s="80" t="s">
        <v>19</v>
      </c>
      <c r="C12" s="81">
        <f>C166</f>
        <v>30859490</v>
      </c>
      <c r="D12" s="81">
        <f>D166</f>
        <v>30859490</v>
      </c>
      <c r="E12" s="81">
        <f>E166</f>
        <v>30859490</v>
      </c>
      <c r="F12" s="81">
        <f>F166</f>
        <v>30859482</v>
      </c>
      <c r="G12" s="81">
        <f>G166</f>
        <v>10191428</v>
      </c>
      <c r="H12" s="7"/>
    </row>
    <row r="13" spans="1:8" s="8" customFormat="1" ht="16.5" customHeight="1">
      <c r="A13" s="77" t="s">
        <v>20</v>
      </c>
      <c r="B13" s="80" t="s">
        <v>21</v>
      </c>
      <c r="C13" s="81">
        <f>C171</f>
        <v>35642000</v>
      </c>
      <c r="D13" s="81">
        <f>D171</f>
        <v>35642000</v>
      </c>
      <c r="E13" s="81">
        <f>E171</f>
        <v>8831000</v>
      </c>
      <c r="F13" s="81">
        <f>F171</f>
        <v>7281019</v>
      </c>
      <c r="G13" s="81">
        <f>G171</f>
        <v>2087416</v>
      </c>
      <c r="H13" s="7"/>
    </row>
    <row r="14" spans="1:8" s="8" customFormat="1" ht="24.75" customHeight="1">
      <c r="A14" s="77" t="s">
        <v>22</v>
      </c>
      <c r="B14" s="80" t="s">
        <v>23</v>
      </c>
      <c r="C14" s="81">
        <f>C178</f>
        <v>0</v>
      </c>
      <c r="D14" s="81">
        <f>D178</f>
        <v>0</v>
      </c>
      <c r="E14" s="81">
        <f>E178</f>
        <v>0</v>
      </c>
      <c r="F14" s="81">
        <f>F178</f>
        <v>0</v>
      </c>
      <c r="G14" s="81">
        <f>G178</f>
        <v>0</v>
      </c>
      <c r="H14" s="7"/>
    </row>
    <row r="15" spans="1:8" s="8" customFormat="1" ht="16.5" customHeight="1">
      <c r="A15" s="77" t="s">
        <v>24</v>
      </c>
      <c r="B15" s="80" t="s">
        <v>24</v>
      </c>
      <c r="C15" s="81">
        <f>C71</f>
        <v>41000</v>
      </c>
      <c r="D15" s="81">
        <f>D71</f>
        <v>41000</v>
      </c>
      <c r="E15" s="81">
        <f>E71</f>
        <v>11880</v>
      </c>
      <c r="F15" s="81">
        <f>F71</f>
        <v>10500</v>
      </c>
      <c r="G15" s="81">
        <f>G71</f>
        <v>3800</v>
      </c>
      <c r="H15" s="7"/>
    </row>
    <row r="16" spans="1:8" s="8" customFormat="1" ht="16.5" customHeight="1">
      <c r="A16" s="77" t="s">
        <v>25</v>
      </c>
      <c r="B16" s="80" t="s">
        <v>26</v>
      </c>
      <c r="C16" s="81">
        <f aca="true" t="shared" si="0" ref="C16:G17">C75</f>
        <v>0</v>
      </c>
      <c r="D16" s="81">
        <f t="shared" si="0"/>
        <v>0</v>
      </c>
      <c r="E16" s="81">
        <f t="shared" si="0"/>
        <v>0</v>
      </c>
      <c r="F16" s="81">
        <f t="shared" si="0"/>
        <v>0</v>
      </c>
      <c r="G16" s="81">
        <f t="shared" si="0"/>
        <v>0</v>
      </c>
      <c r="H16" s="7"/>
    </row>
    <row r="17" spans="1:8" s="8" customFormat="1" ht="15">
      <c r="A17" s="77" t="s">
        <v>27</v>
      </c>
      <c r="B17" s="80" t="s">
        <v>28</v>
      </c>
      <c r="C17" s="81">
        <f t="shared" si="0"/>
        <v>0</v>
      </c>
      <c r="D17" s="81">
        <f t="shared" si="0"/>
        <v>0</v>
      </c>
      <c r="E17" s="81">
        <f t="shared" si="0"/>
        <v>0</v>
      </c>
      <c r="F17" s="81">
        <f t="shared" si="0"/>
        <v>0</v>
      </c>
      <c r="G17" s="81">
        <f t="shared" si="0"/>
        <v>0</v>
      </c>
      <c r="H17" s="7"/>
    </row>
    <row r="18" spans="1:8" s="8" customFormat="1" ht="24.75" customHeight="1">
      <c r="A18" s="77"/>
      <c r="B18" s="80" t="s">
        <v>29</v>
      </c>
      <c r="C18" s="81">
        <f>C165+C177</f>
        <v>0</v>
      </c>
      <c r="D18" s="81">
        <f>D165+D177</f>
        <v>0</v>
      </c>
      <c r="E18" s="81">
        <f>E165+E177</f>
        <v>0</v>
      </c>
      <c r="F18" s="81">
        <f>F165+F177</f>
        <v>-178652</v>
      </c>
      <c r="G18" s="81">
        <f>G165+G177</f>
        <v>-25290</v>
      </c>
      <c r="H18" s="7"/>
    </row>
    <row r="19" spans="1:8" s="8" customFormat="1" ht="16.5" customHeight="1">
      <c r="A19" s="77" t="s">
        <v>30</v>
      </c>
      <c r="B19" s="80" t="s">
        <v>31</v>
      </c>
      <c r="C19" s="81">
        <f>+C20+C16</f>
        <v>468116930</v>
      </c>
      <c r="D19" s="81">
        <f>+D20+D16</f>
        <v>462875310</v>
      </c>
      <c r="E19" s="81">
        <f>+E20+E16</f>
        <v>160323370</v>
      </c>
      <c r="F19" s="81">
        <f>+F20+F16</f>
        <v>158439267</v>
      </c>
      <c r="G19" s="81">
        <f>+G20+G16</f>
        <v>55306753</v>
      </c>
      <c r="H19" s="7"/>
    </row>
    <row r="20" spans="1:8" s="8" customFormat="1" ht="15">
      <c r="A20" s="77" t="s">
        <v>32</v>
      </c>
      <c r="B20" s="80" t="s">
        <v>12</v>
      </c>
      <c r="C20" s="81">
        <f>C9+C10+C11+C12+C13+C15+C165</f>
        <v>468116930</v>
      </c>
      <c r="D20" s="81">
        <f>D9+D10+D11+D12+D13+D15+D165</f>
        <v>462875310</v>
      </c>
      <c r="E20" s="81">
        <f>E9+E10+E11+E12+E13+E15+E165</f>
        <v>160323370</v>
      </c>
      <c r="F20" s="81">
        <f>F9+F10+F11+F12+F13+F15+F165</f>
        <v>158439267</v>
      </c>
      <c r="G20" s="81">
        <f>G9+G10+G11+G12+G13+G15+G165</f>
        <v>55306753</v>
      </c>
      <c r="H20" s="7"/>
    </row>
    <row r="21" spans="1:8" s="8" customFormat="1" ht="15.75" customHeight="1">
      <c r="A21" s="82" t="s">
        <v>33</v>
      </c>
      <c r="B21" s="80" t="s">
        <v>34</v>
      </c>
      <c r="C21" s="81">
        <f>+C22+C74+C165</f>
        <v>432474930</v>
      </c>
      <c r="D21" s="81">
        <f>+D22+D74+D165</f>
        <v>427233310</v>
      </c>
      <c r="E21" s="81">
        <f>+E22+E74+E165</f>
        <v>151492370</v>
      </c>
      <c r="F21" s="81">
        <f>+F22+F74+F165</f>
        <v>151158248</v>
      </c>
      <c r="G21" s="81">
        <f>+G22+G74+G165</f>
        <v>53219337</v>
      </c>
      <c r="H21" s="7"/>
    </row>
    <row r="22" spans="1:8" s="8" customFormat="1" ht="16.5" customHeight="1">
      <c r="A22" s="77" t="s">
        <v>35</v>
      </c>
      <c r="B22" s="80" t="s">
        <v>12</v>
      </c>
      <c r="C22" s="81">
        <f>+C23+C41+C68+C166+C71</f>
        <v>432474930</v>
      </c>
      <c r="D22" s="81">
        <f>+D23+D41+D68+D166+D71</f>
        <v>427233310</v>
      </c>
      <c r="E22" s="81">
        <f>+E23+E41+E68+E166+E71</f>
        <v>151492370</v>
      </c>
      <c r="F22" s="81">
        <f>+F23+F41+F68+F166+F71</f>
        <v>151335210</v>
      </c>
      <c r="G22" s="81">
        <f>+G23+G41+G68+G166+G71</f>
        <v>53243177</v>
      </c>
      <c r="H22" s="7"/>
    </row>
    <row r="23" spans="1:8" s="8" customFormat="1" ht="15">
      <c r="A23" s="77" t="s">
        <v>36</v>
      </c>
      <c r="B23" s="80" t="s">
        <v>14</v>
      </c>
      <c r="C23" s="81">
        <f>+C24+C33+C31</f>
        <v>6332700</v>
      </c>
      <c r="D23" s="81">
        <f>+D24+D33+D31</f>
        <v>6332700</v>
      </c>
      <c r="E23" s="81">
        <f>+E24+E33+E31</f>
        <v>1502540</v>
      </c>
      <c r="F23" s="81">
        <f>+F24+F33+F31</f>
        <v>1469884</v>
      </c>
      <c r="G23" s="81">
        <f>+G24+G33+G31</f>
        <v>511046</v>
      </c>
      <c r="H23" s="7"/>
    </row>
    <row r="24" spans="1:224" s="8" customFormat="1" ht="16.5" customHeight="1">
      <c r="A24" s="77" t="s">
        <v>37</v>
      </c>
      <c r="B24" s="80" t="s">
        <v>38</v>
      </c>
      <c r="C24" s="81">
        <f>C25+C27+C28+C29+C30+C26</f>
        <v>6024000</v>
      </c>
      <c r="D24" s="81">
        <f>D25+D27+D28+D29+D30+D26</f>
        <v>6024000</v>
      </c>
      <c r="E24" s="81">
        <f>E25+E27+E28+E29+E30+E26</f>
        <v>1377560</v>
      </c>
      <c r="F24" s="81">
        <f>F25+F27+F28+F29+F30+F26</f>
        <v>1355102</v>
      </c>
      <c r="G24" s="81">
        <f>G25+G27+G28+G29+G30+G26</f>
        <v>500006</v>
      </c>
      <c r="H24" s="7"/>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row>
    <row r="25" spans="1:224" s="8" customFormat="1" ht="16.5" customHeight="1">
      <c r="A25" s="83" t="s">
        <v>39</v>
      </c>
      <c r="B25" s="84" t="s">
        <v>40</v>
      </c>
      <c r="C25" s="85">
        <v>5308000</v>
      </c>
      <c r="D25" s="85">
        <v>5308000</v>
      </c>
      <c r="E25" s="85">
        <v>1291260</v>
      </c>
      <c r="F25" s="63">
        <v>1279575</v>
      </c>
      <c r="G25" s="63">
        <v>433144</v>
      </c>
      <c r="H25" s="7"/>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row>
    <row r="26" spans="1:224" s="8" customFormat="1" ht="15">
      <c r="A26" s="83"/>
      <c r="B26" s="84" t="s">
        <v>41</v>
      </c>
      <c r="C26" s="85">
        <v>670000</v>
      </c>
      <c r="D26" s="85">
        <v>670000</v>
      </c>
      <c r="E26" s="85">
        <v>69000</v>
      </c>
      <c r="F26" s="63">
        <v>59254</v>
      </c>
      <c r="G26" s="63">
        <v>59254</v>
      </c>
      <c r="H26" s="7"/>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row>
    <row r="27" spans="1:224" s="8" customFormat="1" ht="16.5" customHeight="1">
      <c r="A27" s="83" t="s">
        <v>42</v>
      </c>
      <c r="B27" s="86" t="s">
        <v>43</v>
      </c>
      <c r="C27" s="85">
        <v>19600</v>
      </c>
      <c r="D27" s="85">
        <v>19600</v>
      </c>
      <c r="E27" s="85">
        <v>4840</v>
      </c>
      <c r="F27" s="63">
        <v>3816</v>
      </c>
      <c r="G27" s="63">
        <v>1192</v>
      </c>
      <c r="H27" s="7"/>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row>
    <row r="28" spans="1:224" s="8" customFormat="1" ht="16.5" customHeight="1">
      <c r="A28" s="83" t="s">
        <v>44</v>
      </c>
      <c r="B28" s="86" t="s">
        <v>45</v>
      </c>
      <c r="C28" s="85">
        <v>1200</v>
      </c>
      <c r="D28" s="85">
        <v>1200</v>
      </c>
      <c r="E28" s="85">
        <v>480</v>
      </c>
      <c r="F28" s="63">
        <v>476</v>
      </c>
      <c r="G28" s="63">
        <v>238</v>
      </c>
      <c r="H28" s="7"/>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row>
    <row r="29" spans="1:8" ht="16.5" customHeight="1">
      <c r="A29" s="83"/>
      <c r="B29" s="86" t="s">
        <v>46</v>
      </c>
      <c r="C29" s="85">
        <v>0</v>
      </c>
      <c r="D29" s="85">
        <v>0</v>
      </c>
      <c r="E29" s="85">
        <v>0</v>
      </c>
      <c r="F29" s="63">
        <v>0</v>
      </c>
      <c r="G29" s="63">
        <v>0</v>
      </c>
      <c r="H29" s="7"/>
    </row>
    <row r="30" spans="1:8" ht="16.5" customHeight="1">
      <c r="A30" s="83" t="s">
        <v>47</v>
      </c>
      <c r="B30" s="86" t="s">
        <v>48</v>
      </c>
      <c r="C30" s="85">
        <v>25200</v>
      </c>
      <c r="D30" s="85">
        <v>25200</v>
      </c>
      <c r="E30" s="85">
        <v>11980</v>
      </c>
      <c r="F30" s="63">
        <v>11981</v>
      </c>
      <c r="G30" s="63">
        <v>6178</v>
      </c>
      <c r="H30" s="7"/>
    </row>
    <row r="31" spans="1:8" ht="16.5" customHeight="1">
      <c r="A31" s="83"/>
      <c r="B31" s="80" t="s">
        <v>49</v>
      </c>
      <c r="C31" s="87">
        <f>C32</f>
        <v>94000</v>
      </c>
      <c r="D31" s="87">
        <f>D32</f>
        <v>94000</v>
      </c>
      <c r="E31" s="87">
        <f>E32</f>
        <v>0</v>
      </c>
      <c r="F31" s="87">
        <f>F32</f>
        <v>0</v>
      </c>
      <c r="G31" s="87">
        <f>G32</f>
        <v>0</v>
      </c>
      <c r="H31" s="7"/>
    </row>
    <row r="32" spans="1:224" ht="16.5" customHeight="1">
      <c r="A32" s="83"/>
      <c r="B32" s="86" t="s">
        <v>50</v>
      </c>
      <c r="C32" s="85">
        <v>94000</v>
      </c>
      <c r="D32" s="85">
        <v>94000</v>
      </c>
      <c r="E32" s="85">
        <v>0</v>
      </c>
      <c r="F32" s="63">
        <v>0</v>
      </c>
      <c r="G32" s="63">
        <v>0</v>
      </c>
      <c r="H32" s="7"/>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row>
    <row r="33" spans="1:8" ht="16.5" customHeight="1">
      <c r="A33" s="77" t="s">
        <v>51</v>
      </c>
      <c r="B33" s="80" t="s">
        <v>52</v>
      </c>
      <c r="C33" s="81">
        <f>+C34+C35+C36+C37+C38+C39+C40</f>
        <v>214700</v>
      </c>
      <c r="D33" s="81">
        <f>+D34+D35+D36+D37+D38+D39+D40</f>
        <v>214700</v>
      </c>
      <c r="E33" s="81">
        <f>+E34+E35+E36+E37+E38+E39+E40</f>
        <v>124980</v>
      </c>
      <c r="F33" s="81">
        <f>+F34+F35+F36+F37+F38+F39+F40</f>
        <v>114782</v>
      </c>
      <c r="G33" s="81">
        <f>+G34+G35+G36+G37+G38+G39+G40</f>
        <v>11040</v>
      </c>
      <c r="H33" s="7"/>
    </row>
    <row r="34" spans="1:8" ht="16.5" customHeight="1">
      <c r="A34" s="83" t="s">
        <v>53</v>
      </c>
      <c r="B34" s="86" t="s">
        <v>54</v>
      </c>
      <c r="C34" s="85">
        <v>66000</v>
      </c>
      <c r="D34" s="85">
        <v>66000</v>
      </c>
      <c r="E34" s="85">
        <v>65990</v>
      </c>
      <c r="F34" s="63">
        <v>65983</v>
      </c>
      <c r="G34" s="63">
        <v>0</v>
      </c>
      <c r="H34" s="7"/>
    </row>
    <row r="35" spans="1:8" ht="16.5" customHeight="1">
      <c r="A35" s="83" t="s">
        <v>55</v>
      </c>
      <c r="B35" s="86" t="s">
        <v>56</v>
      </c>
      <c r="C35" s="85">
        <v>2070</v>
      </c>
      <c r="D35" s="85">
        <v>2070</v>
      </c>
      <c r="E35" s="85">
        <v>2070</v>
      </c>
      <c r="F35" s="63">
        <v>2064</v>
      </c>
      <c r="G35" s="63">
        <v>0</v>
      </c>
      <c r="H35" s="7"/>
    </row>
    <row r="36" spans="1:224" s="8" customFormat="1" ht="16.5" customHeight="1">
      <c r="A36" s="83" t="s">
        <v>57</v>
      </c>
      <c r="B36" s="86" t="s">
        <v>58</v>
      </c>
      <c r="C36" s="85">
        <v>22000</v>
      </c>
      <c r="D36" s="85">
        <v>22000</v>
      </c>
      <c r="E36" s="85">
        <v>21760</v>
      </c>
      <c r="F36" s="63">
        <v>21752</v>
      </c>
      <c r="G36" s="63">
        <v>0</v>
      </c>
      <c r="H36" s="7"/>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row>
    <row r="37" spans="1:224" ht="21.75" customHeight="1">
      <c r="A37" s="83" t="s">
        <v>59</v>
      </c>
      <c r="B37" s="88" t="s">
        <v>60</v>
      </c>
      <c r="C37" s="85">
        <v>700</v>
      </c>
      <c r="D37" s="85">
        <v>700</v>
      </c>
      <c r="E37" s="85">
        <v>630</v>
      </c>
      <c r="F37" s="63">
        <v>627</v>
      </c>
      <c r="G37" s="63">
        <v>0</v>
      </c>
      <c r="H37" s="7"/>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row>
    <row r="38" spans="1:224" ht="16.5" customHeight="1">
      <c r="A38" s="83" t="s">
        <v>61</v>
      </c>
      <c r="B38" s="88" t="s">
        <v>62</v>
      </c>
      <c r="C38" s="85">
        <v>3930</v>
      </c>
      <c r="D38" s="85">
        <v>3930</v>
      </c>
      <c r="E38" s="85">
        <v>3550</v>
      </c>
      <c r="F38" s="63">
        <v>3543</v>
      </c>
      <c r="G38" s="63">
        <v>0</v>
      </c>
      <c r="H38" s="7"/>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row>
    <row r="39" spans="1:224" ht="16.5" customHeight="1">
      <c r="A39" s="83"/>
      <c r="B39" s="88" t="s">
        <v>63</v>
      </c>
      <c r="C39" s="85">
        <v>120000</v>
      </c>
      <c r="D39" s="85">
        <v>120000</v>
      </c>
      <c r="E39" s="85">
        <v>30980</v>
      </c>
      <c r="F39" s="63">
        <v>20813</v>
      </c>
      <c r="G39" s="63">
        <v>11040</v>
      </c>
      <c r="H39" s="7"/>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row>
    <row r="40" spans="1:224" ht="16.5" customHeight="1">
      <c r="A40" s="83"/>
      <c r="B40" s="88" t="s">
        <v>408</v>
      </c>
      <c r="C40" s="85">
        <v>0</v>
      </c>
      <c r="D40" s="85">
        <v>0</v>
      </c>
      <c r="E40" s="85">
        <v>0</v>
      </c>
      <c r="F40" s="63">
        <v>0</v>
      </c>
      <c r="G40" s="63">
        <v>0</v>
      </c>
      <c r="H40" s="7"/>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row>
    <row r="41" spans="1:8" ht="16.5" customHeight="1">
      <c r="A41" s="77" t="s">
        <v>64</v>
      </c>
      <c r="B41" s="80" t="s">
        <v>16</v>
      </c>
      <c r="C41" s="81">
        <f>+C42+C56+C55+C58+C61+C63+C64+C65+C62</f>
        <v>395241740</v>
      </c>
      <c r="D41" s="81">
        <f>+D42+D56+D55+D58+D61+D63+D64+D65+D62</f>
        <v>390000120</v>
      </c>
      <c r="E41" s="81">
        <f>+E42+E56+E55+E58+E61+E63+E64+E65+E62</f>
        <v>119118460</v>
      </c>
      <c r="F41" s="81">
        <f>+F42+F56+F55+F58+F61+F63+F64+F65+F62</f>
        <v>118995344</v>
      </c>
      <c r="G41" s="81">
        <f>+G42+G56+G55+G58+G61+G63+G64+G65+G62</f>
        <v>42536903</v>
      </c>
      <c r="H41" s="9"/>
    </row>
    <row r="42" spans="1:8" ht="16.5" customHeight="1">
      <c r="A42" s="77" t="s">
        <v>65</v>
      </c>
      <c r="B42" s="80" t="s">
        <v>66</v>
      </c>
      <c r="C42" s="81">
        <f>+C43+C44+C45+C46+C47+C48+C49+C50+C52</f>
        <v>395148740</v>
      </c>
      <c r="D42" s="81">
        <f>+D43+D44+D45+D46+D47+D48+D49+D50+D52</f>
        <v>389907120</v>
      </c>
      <c r="E42" s="81">
        <f>+E43+E44+E45+E46+E47+E48+E49+E50+E52</f>
        <v>119094050</v>
      </c>
      <c r="F42" s="81">
        <f>+F43+F44+F45+F46+F47+F48+F49+F50+F52</f>
        <v>118975317</v>
      </c>
      <c r="G42" s="81">
        <f>+G43+G44+G45+G46+G47+G48+G49+G50+G52</f>
        <v>42527735</v>
      </c>
      <c r="H42" s="9"/>
    </row>
    <row r="43" spans="1:224" s="8" customFormat="1" ht="16.5" customHeight="1">
      <c r="A43" s="83" t="s">
        <v>67</v>
      </c>
      <c r="B43" s="86" t="s">
        <v>68</v>
      </c>
      <c r="C43" s="85">
        <v>27000</v>
      </c>
      <c r="D43" s="85">
        <v>27000</v>
      </c>
      <c r="E43" s="85">
        <v>6000</v>
      </c>
      <c r="F43" s="63">
        <v>5992</v>
      </c>
      <c r="G43" s="63">
        <v>3991</v>
      </c>
      <c r="H43" s="7"/>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row>
    <row r="44" spans="1:224" s="8" customFormat="1" ht="16.5" customHeight="1">
      <c r="A44" s="83" t="s">
        <v>69</v>
      </c>
      <c r="B44" s="86" t="s">
        <v>70</v>
      </c>
      <c r="C44" s="85">
        <v>4000</v>
      </c>
      <c r="D44" s="85">
        <v>4000</v>
      </c>
      <c r="E44" s="85">
        <v>1000</v>
      </c>
      <c r="F44" s="63">
        <v>999</v>
      </c>
      <c r="G44" s="63">
        <v>498</v>
      </c>
      <c r="H44" s="7"/>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row>
    <row r="45" spans="1:8" ht="16.5" customHeight="1">
      <c r="A45" s="83" t="s">
        <v>71</v>
      </c>
      <c r="B45" s="86" t="s">
        <v>72</v>
      </c>
      <c r="C45" s="85">
        <v>39000</v>
      </c>
      <c r="D45" s="85">
        <v>39000</v>
      </c>
      <c r="E45" s="85">
        <v>21000</v>
      </c>
      <c r="F45" s="63">
        <v>19821</v>
      </c>
      <c r="G45" s="63">
        <v>6689</v>
      </c>
      <c r="H45" s="7"/>
    </row>
    <row r="46" spans="1:8" ht="16.5" customHeight="1">
      <c r="A46" s="83" t="s">
        <v>73</v>
      </c>
      <c r="B46" s="86" t="s">
        <v>74</v>
      </c>
      <c r="C46" s="85">
        <v>6000</v>
      </c>
      <c r="D46" s="85">
        <v>6000</v>
      </c>
      <c r="E46" s="85">
        <v>1600</v>
      </c>
      <c r="F46" s="63">
        <v>1596</v>
      </c>
      <c r="G46" s="63">
        <v>514</v>
      </c>
      <c r="H46" s="7"/>
    </row>
    <row r="47" spans="1:8" ht="16.5" customHeight="1">
      <c r="A47" s="83" t="s">
        <v>75</v>
      </c>
      <c r="B47" s="86" t="s">
        <v>76</v>
      </c>
      <c r="C47" s="85">
        <v>13000</v>
      </c>
      <c r="D47" s="85">
        <v>13000</v>
      </c>
      <c r="E47" s="85">
        <v>0</v>
      </c>
      <c r="F47" s="63">
        <v>0</v>
      </c>
      <c r="G47" s="63">
        <v>0</v>
      </c>
      <c r="H47" s="7"/>
    </row>
    <row r="48" spans="1:224" ht="16.5" customHeight="1">
      <c r="A48" s="83" t="s">
        <v>77</v>
      </c>
      <c r="B48" s="86" t="s">
        <v>78</v>
      </c>
      <c r="C48" s="85">
        <v>5000</v>
      </c>
      <c r="D48" s="85">
        <v>5000</v>
      </c>
      <c r="E48" s="85">
        <v>1000</v>
      </c>
      <c r="F48" s="63">
        <v>360</v>
      </c>
      <c r="G48" s="63">
        <v>360</v>
      </c>
      <c r="H48" s="7"/>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row>
    <row r="49" spans="1:224" ht="16.5" customHeight="1">
      <c r="A49" s="83" t="s">
        <v>79</v>
      </c>
      <c r="B49" s="86" t="s">
        <v>80</v>
      </c>
      <c r="C49" s="85">
        <v>55000</v>
      </c>
      <c r="D49" s="85">
        <v>55000</v>
      </c>
      <c r="E49" s="85">
        <v>18590</v>
      </c>
      <c r="F49" s="63">
        <v>18534</v>
      </c>
      <c r="G49" s="63">
        <v>7448</v>
      </c>
      <c r="H49" s="7"/>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row>
    <row r="50" spans="1:8" ht="16.5" customHeight="1">
      <c r="A50" s="77" t="s">
        <v>81</v>
      </c>
      <c r="B50" s="80" t="s">
        <v>82</v>
      </c>
      <c r="C50" s="89">
        <f>+C51+C85</f>
        <v>394716620</v>
      </c>
      <c r="D50" s="89">
        <f>+D51+D85</f>
        <v>389475000</v>
      </c>
      <c r="E50" s="89">
        <f>+E51+E85</f>
        <v>118968650</v>
      </c>
      <c r="F50" s="89">
        <f>+F51+F85</f>
        <v>118853330</v>
      </c>
      <c r="G50" s="89">
        <f>+G51+G85</f>
        <v>42479416</v>
      </c>
      <c r="H50" s="7"/>
    </row>
    <row r="51" spans="1:224" ht="16.5" customHeight="1">
      <c r="A51" s="90"/>
      <c r="B51" s="91" t="s">
        <v>83</v>
      </c>
      <c r="C51" s="85">
        <v>18000</v>
      </c>
      <c r="D51" s="85">
        <v>18000</v>
      </c>
      <c r="E51" s="85">
        <v>5000</v>
      </c>
      <c r="F51" s="63">
        <v>4979</v>
      </c>
      <c r="G51" s="63">
        <v>1461</v>
      </c>
      <c r="H51" s="7"/>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row>
    <row r="52" spans="1:8" s="8" customFormat="1" ht="16.5" customHeight="1">
      <c r="A52" s="83" t="s">
        <v>84</v>
      </c>
      <c r="B52" s="86" t="s">
        <v>85</v>
      </c>
      <c r="C52" s="85">
        <v>283120</v>
      </c>
      <c r="D52" s="85">
        <v>283120</v>
      </c>
      <c r="E52" s="85">
        <v>76210</v>
      </c>
      <c r="F52" s="63">
        <v>74685</v>
      </c>
      <c r="G52" s="63">
        <v>28819</v>
      </c>
      <c r="H52" s="7"/>
    </row>
    <row r="53" spans="1:224" s="10" customFormat="1" ht="16.5" customHeight="1">
      <c r="A53" s="83"/>
      <c r="B53" s="86" t="s">
        <v>86</v>
      </c>
      <c r="C53" s="85">
        <v>120</v>
      </c>
      <c r="D53" s="85">
        <v>120</v>
      </c>
      <c r="E53" s="85">
        <v>120</v>
      </c>
      <c r="F53" s="63">
        <v>111</v>
      </c>
      <c r="G53" s="63">
        <v>0</v>
      </c>
      <c r="H53" s="7"/>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row>
    <row r="54" spans="1:224" ht="16.5" customHeight="1">
      <c r="A54" s="83"/>
      <c r="B54" s="86" t="s">
        <v>87</v>
      </c>
      <c r="C54" s="85">
        <v>54000</v>
      </c>
      <c r="D54" s="85">
        <v>54000</v>
      </c>
      <c r="E54" s="85">
        <v>13090</v>
      </c>
      <c r="F54" s="63">
        <v>13082</v>
      </c>
      <c r="G54" s="63">
        <v>5555</v>
      </c>
      <c r="H54" s="7"/>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row>
    <row r="55" spans="1:224" s="8" customFormat="1" ht="16.5" customHeight="1">
      <c r="A55" s="77" t="s">
        <v>88</v>
      </c>
      <c r="B55" s="86" t="s">
        <v>89</v>
      </c>
      <c r="C55" s="85">
        <v>0</v>
      </c>
      <c r="D55" s="85">
        <v>0</v>
      </c>
      <c r="E55" s="85">
        <v>0</v>
      </c>
      <c r="F55" s="63">
        <v>0</v>
      </c>
      <c r="G55" s="63">
        <v>0</v>
      </c>
      <c r="H55" s="7"/>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row>
    <row r="56" spans="1:8" s="8" customFormat="1" ht="16.5" customHeight="1">
      <c r="A56" s="77" t="s">
        <v>90</v>
      </c>
      <c r="B56" s="80" t="s">
        <v>91</v>
      </c>
      <c r="C56" s="92">
        <f>+C57</f>
        <v>50000</v>
      </c>
      <c r="D56" s="92">
        <f>+D57</f>
        <v>50000</v>
      </c>
      <c r="E56" s="92">
        <f>+E57</f>
        <v>3000</v>
      </c>
      <c r="F56" s="92">
        <f>+F57</f>
        <v>703</v>
      </c>
      <c r="G56" s="92">
        <f>+G57</f>
        <v>703</v>
      </c>
      <c r="H56" s="7"/>
    </row>
    <row r="57" spans="1:224" s="8" customFormat="1" ht="16.5" customHeight="1">
      <c r="A57" s="83" t="s">
        <v>92</v>
      </c>
      <c r="B57" s="86" t="s">
        <v>93</v>
      </c>
      <c r="C57" s="85">
        <v>50000</v>
      </c>
      <c r="D57" s="85">
        <v>50000</v>
      </c>
      <c r="E57" s="85">
        <v>3000</v>
      </c>
      <c r="F57" s="63">
        <v>703</v>
      </c>
      <c r="G57" s="63">
        <v>703</v>
      </c>
      <c r="H57" s="7"/>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row>
    <row r="58" spans="1:224" s="8" customFormat="1" ht="16.5" customHeight="1">
      <c r="A58" s="77" t="s">
        <v>94</v>
      </c>
      <c r="B58" s="80" t="s">
        <v>95</v>
      </c>
      <c r="C58" s="81">
        <f>+C59+C60</f>
        <v>10000</v>
      </c>
      <c r="D58" s="81">
        <f>+D59+D60</f>
        <v>10000</v>
      </c>
      <c r="E58" s="81">
        <f>+E59+E60</f>
        <v>6000</v>
      </c>
      <c r="F58" s="81">
        <f>+F59+F60</f>
        <v>6000</v>
      </c>
      <c r="G58" s="81">
        <f>+G59+G60</f>
        <v>2710</v>
      </c>
      <c r="H58" s="7"/>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row>
    <row r="59" spans="1:8" ht="16.5" customHeight="1">
      <c r="A59" s="77" t="s">
        <v>96</v>
      </c>
      <c r="B59" s="86" t="s">
        <v>97</v>
      </c>
      <c r="C59" s="85">
        <v>10000</v>
      </c>
      <c r="D59" s="85">
        <v>10000</v>
      </c>
      <c r="E59" s="85">
        <v>6000</v>
      </c>
      <c r="F59" s="63">
        <v>6000</v>
      </c>
      <c r="G59" s="63">
        <v>2710</v>
      </c>
      <c r="H59" s="7"/>
    </row>
    <row r="60" spans="1:224" s="8" customFormat="1" ht="16.5" customHeight="1">
      <c r="A60" s="77" t="s">
        <v>98</v>
      </c>
      <c r="B60" s="86" t="s">
        <v>99</v>
      </c>
      <c r="C60" s="85">
        <v>0</v>
      </c>
      <c r="D60" s="85">
        <v>0</v>
      </c>
      <c r="E60" s="85">
        <v>0</v>
      </c>
      <c r="F60" s="63">
        <v>0</v>
      </c>
      <c r="G60" s="63">
        <v>0</v>
      </c>
      <c r="H60" s="7"/>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row>
    <row r="61" spans="1:8" ht="16.5" customHeight="1">
      <c r="A61" s="83" t="s">
        <v>100</v>
      </c>
      <c r="B61" s="86" t="s">
        <v>101</v>
      </c>
      <c r="C61" s="85">
        <v>5000</v>
      </c>
      <c r="D61" s="85">
        <v>5000</v>
      </c>
      <c r="E61" s="85">
        <v>3000</v>
      </c>
      <c r="F61" s="63">
        <v>2020</v>
      </c>
      <c r="G61" s="63">
        <v>2020</v>
      </c>
      <c r="H61" s="7"/>
    </row>
    <row r="62" spans="1:8" ht="16.5" customHeight="1">
      <c r="A62" s="83" t="s">
        <v>102</v>
      </c>
      <c r="B62" s="84" t="s">
        <v>103</v>
      </c>
      <c r="C62" s="85">
        <v>0</v>
      </c>
      <c r="D62" s="85">
        <v>0</v>
      </c>
      <c r="E62" s="85">
        <v>0</v>
      </c>
      <c r="F62" s="63">
        <v>0</v>
      </c>
      <c r="G62" s="63">
        <v>0</v>
      </c>
      <c r="H62" s="7"/>
    </row>
    <row r="63" spans="1:224" ht="16.5" customHeight="1">
      <c r="A63" s="83" t="s">
        <v>104</v>
      </c>
      <c r="B63" s="86" t="s">
        <v>105</v>
      </c>
      <c r="C63" s="85">
        <v>0</v>
      </c>
      <c r="D63" s="85">
        <v>0</v>
      </c>
      <c r="E63" s="85">
        <v>0</v>
      </c>
      <c r="F63" s="63">
        <v>0</v>
      </c>
      <c r="G63" s="63">
        <v>0</v>
      </c>
      <c r="H63" s="7"/>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row>
    <row r="64" spans="1:8" ht="16.5" customHeight="1">
      <c r="A64" s="83" t="s">
        <v>106</v>
      </c>
      <c r="B64" s="86" t="s">
        <v>107</v>
      </c>
      <c r="C64" s="85">
        <v>4000</v>
      </c>
      <c r="D64" s="85">
        <v>4000</v>
      </c>
      <c r="E64" s="85">
        <v>800</v>
      </c>
      <c r="F64" s="63">
        <v>762</v>
      </c>
      <c r="G64" s="63">
        <v>333</v>
      </c>
      <c r="H64" s="7"/>
    </row>
    <row r="65" spans="1:8" ht="16.5" customHeight="1">
      <c r="A65" s="77" t="s">
        <v>108</v>
      </c>
      <c r="B65" s="80" t="s">
        <v>109</v>
      </c>
      <c r="C65" s="92">
        <f>+C66+C67</f>
        <v>24000</v>
      </c>
      <c r="D65" s="92">
        <f>+D66+D67</f>
        <v>24000</v>
      </c>
      <c r="E65" s="92">
        <f>+E66+E67</f>
        <v>11610</v>
      </c>
      <c r="F65" s="92">
        <f>+F66+F67</f>
        <v>10542</v>
      </c>
      <c r="G65" s="92">
        <f>+G66+G67</f>
        <v>3402</v>
      </c>
      <c r="H65" s="7"/>
    </row>
    <row r="66" spans="1:224" ht="16.5" customHeight="1">
      <c r="A66" s="83" t="s">
        <v>110</v>
      </c>
      <c r="B66" s="86" t="s">
        <v>111</v>
      </c>
      <c r="C66" s="85">
        <v>8000</v>
      </c>
      <c r="D66" s="85">
        <v>8000</v>
      </c>
      <c r="E66" s="85">
        <v>2610</v>
      </c>
      <c r="F66" s="63">
        <v>2602</v>
      </c>
      <c r="G66" s="63">
        <v>2602</v>
      </c>
      <c r="H66" s="7"/>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row>
    <row r="67" spans="1:8" s="8" customFormat="1" ht="16.5" customHeight="1">
      <c r="A67" s="83" t="s">
        <v>112</v>
      </c>
      <c r="B67" s="86" t="s">
        <v>113</v>
      </c>
      <c r="C67" s="85">
        <v>16000</v>
      </c>
      <c r="D67" s="85">
        <v>16000</v>
      </c>
      <c r="E67" s="85">
        <v>9000</v>
      </c>
      <c r="F67" s="93">
        <v>7940</v>
      </c>
      <c r="G67" s="93">
        <v>800</v>
      </c>
      <c r="H67" s="7"/>
    </row>
    <row r="68" spans="1:8" ht="16.5" customHeight="1">
      <c r="A68" s="77" t="s">
        <v>114</v>
      </c>
      <c r="B68" s="80" t="s">
        <v>18</v>
      </c>
      <c r="C68" s="79">
        <f aca="true" t="shared" si="1" ref="C68:G69">+C69</f>
        <v>0</v>
      </c>
      <c r="D68" s="79">
        <f t="shared" si="1"/>
        <v>0</v>
      </c>
      <c r="E68" s="79">
        <f t="shared" si="1"/>
        <v>0</v>
      </c>
      <c r="F68" s="79">
        <f t="shared" si="1"/>
        <v>0</v>
      </c>
      <c r="G68" s="79">
        <f t="shared" si="1"/>
        <v>0</v>
      </c>
      <c r="H68" s="7"/>
    </row>
    <row r="69" spans="1:224" ht="16.5" customHeight="1">
      <c r="A69" s="94" t="s">
        <v>115</v>
      </c>
      <c r="B69" s="80" t="s">
        <v>116</v>
      </c>
      <c r="C69" s="79">
        <f t="shared" si="1"/>
        <v>0</v>
      </c>
      <c r="D69" s="79">
        <f t="shared" si="1"/>
        <v>0</v>
      </c>
      <c r="E69" s="79">
        <f t="shared" si="1"/>
        <v>0</v>
      </c>
      <c r="F69" s="79">
        <f t="shared" si="1"/>
        <v>0</v>
      </c>
      <c r="G69" s="79">
        <f t="shared" si="1"/>
        <v>0</v>
      </c>
      <c r="H69" s="7"/>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row>
    <row r="70" spans="1:8" s="8" customFormat="1" ht="16.5" customHeight="1">
      <c r="A70" s="94" t="s">
        <v>117</v>
      </c>
      <c r="B70" s="86" t="s">
        <v>118</v>
      </c>
      <c r="C70" s="85">
        <v>0</v>
      </c>
      <c r="D70" s="85">
        <v>0</v>
      </c>
      <c r="E70" s="85">
        <v>0</v>
      </c>
      <c r="F70" s="63">
        <v>0</v>
      </c>
      <c r="G70" s="63">
        <v>0</v>
      </c>
      <c r="H70" s="7"/>
    </row>
    <row r="71" spans="1:8" s="8" customFormat="1" ht="16.5" customHeight="1">
      <c r="A71" s="94"/>
      <c r="B71" s="95" t="s">
        <v>24</v>
      </c>
      <c r="C71" s="87">
        <f>C72+C73</f>
        <v>41000</v>
      </c>
      <c r="D71" s="87">
        <f>D72+D73</f>
        <v>41000</v>
      </c>
      <c r="E71" s="87">
        <f>E72+E73</f>
        <v>11880</v>
      </c>
      <c r="F71" s="87">
        <f>F72+F73</f>
        <v>10500</v>
      </c>
      <c r="G71" s="87">
        <f>G72+G73</f>
        <v>3800</v>
      </c>
      <c r="H71" s="7"/>
    </row>
    <row r="72" spans="1:8" s="8" customFormat="1" ht="16.5" customHeight="1">
      <c r="A72" s="94"/>
      <c r="B72" s="96" t="s">
        <v>119</v>
      </c>
      <c r="C72" s="85">
        <v>0</v>
      </c>
      <c r="D72" s="85">
        <v>0</v>
      </c>
      <c r="E72" s="85">
        <v>0</v>
      </c>
      <c r="F72" s="63">
        <v>0</v>
      </c>
      <c r="G72" s="63">
        <v>0</v>
      </c>
      <c r="H72" s="7"/>
    </row>
    <row r="73" spans="1:224" ht="16.5" customHeight="1">
      <c r="A73" s="94"/>
      <c r="B73" s="96" t="s">
        <v>120</v>
      </c>
      <c r="C73" s="85">
        <v>41000</v>
      </c>
      <c r="D73" s="85">
        <v>41000</v>
      </c>
      <c r="E73" s="85">
        <v>11880</v>
      </c>
      <c r="F73" s="63">
        <v>10500</v>
      </c>
      <c r="G73" s="63">
        <v>3800</v>
      </c>
      <c r="H73" s="7"/>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row>
    <row r="74" spans="1:8" s="8" customFormat="1" ht="16.5" customHeight="1">
      <c r="A74" s="77" t="s">
        <v>121</v>
      </c>
      <c r="B74" s="80" t="s">
        <v>26</v>
      </c>
      <c r="C74" s="81">
        <f>+C75</f>
        <v>0</v>
      </c>
      <c r="D74" s="81">
        <f>+D75</f>
        <v>0</v>
      </c>
      <c r="E74" s="81">
        <f>+E75</f>
        <v>0</v>
      </c>
      <c r="F74" s="81">
        <f>+F75</f>
        <v>0</v>
      </c>
      <c r="G74" s="81">
        <f>+G75</f>
        <v>0</v>
      </c>
      <c r="H74" s="7"/>
    </row>
    <row r="75" spans="1:8" s="8" customFormat="1" ht="16.5" customHeight="1">
      <c r="A75" s="77" t="s">
        <v>122</v>
      </c>
      <c r="B75" s="80" t="s">
        <v>28</v>
      </c>
      <c r="C75" s="81">
        <f>+C76+C81</f>
        <v>0</v>
      </c>
      <c r="D75" s="81">
        <f>+D76+D81</f>
        <v>0</v>
      </c>
      <c r="E75" s="81">
        <f>+E76+E81</f>
        <v>0</v>
      </c>
      <c r="F75" s="81">
        <f>+F76+F81</f>
        <v>0</v>
      </c>
      <c r="G75" s="81">
        <f>+G76+G81</f>
        <v>0</v>
      </c>
      <c r="H75" s="7"/>
    </row>
    <row r="76" spans="1:224" s="8" customFormat="1" ht="16.5" customHeight="1">
      <c r="A76" s="77" t="s">
        <v>123</v>
      </c>
      <c r="B76" s="80" t="s">
        <v>124</v>
      </c>
      <c r="C76" s="81">
        <f>+C78+C80+C79+C77</f>
        <v>0</v>
      </c>
      <c r="D76" s="81">
        <f>+D78+D80+D79+D77</f>
        <v>0</v>
      </c>
      <c r="E76" s="81">
        <f>+E78+E80+E79+E77</f>
        <v>0</v>
      </c>
      <c r="F76" s="81">
        <f>+F78+F80+F79+F77</f>
        <v>0</v>
      </c>
      <c r="G76" s="81">
        <f>+G78+G80+G79+G77</f>
        <v>0</v>
      </c>
      <c r="H76" s="7"/>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row>
    <row r="77" spans="1:224" s="8" customFormat="1" ht="16.5" customHeight="1">
      <c r="A77" s="77"/>
      <c r="B77" s="84" t="s">
        <v>125</v>
      </c>
      <c r="C77" s="85">
        <v>0</v>
      </c>
      <c r="D77" s="85">
        <v>0</v>
      </c>
      <c r="E77" s="85">
        <v>0</v>
      </c>
      <c r="F77" s="63">
        <v>0</v>
      </c>
      <c r="G77" s="63">
        <v>0</v>
      </c>
      <c r="H77" s="7"/>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row>
    <row r="78" spans="1:224" s="8" customFormat="1" ht="16.5" customHeight="1">
      <c r="A78" s="83" t="s">
        <v>126</v>
      </c>
      <c r="B78" s="86" t="s">
        <v>127</v>
      </c>
      <c r="C78" s="85">
        <v>0</v>
      </c>
      <c r="D78" s="85">
        <v>0</v>
      </c>
      <c r="E78" s="85">
        <v>0</v>
      </c>
      <c r="F78" s="63">
        <v>0</v>
      </c>
      <c r="G78" s="63">
        <v>0</v>
      </c>
      <c r="H78" s="7"/>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row>
    <row r="79" spans="1:224" s="8" customFormat="1" ht="16.5" customHeight="1">
      <c r="A79" s="83" t="s">
        <v>128</v>
      </c>
      <c r="B79" s="84" t="s">
        <v>129</v>
      </c>
      <c r="C79" s="85">
        <v>0</v>
      </c>
      <c r="D79" s="85">
        <v>0</v>
      </c>
      <c r="E79" s="85">
        <v>0</v>
      </c>
      <c r="F79" s="63">
        <v>0</v>
      </c>
      <c r="G79" s="63">
        <v>0</v>
      </c>
      <c r="H79" s="7"/>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row>
    <row r="80" spans="1:8" ht="16.5" customHeight="1">
      <c r="A80" s="83" t="s">
        <v>130</v>
      </c>
      <c r="B80" s="86" t="s">
        <v>131</v>
      </c>
      <c r="C80" s="85">
        <v>0</v>
      </c>
      <c r="D80" s="85">
        <v>0</v>
      </c>
      <c r="E80" s="85">
        <v>0</v>
      </c>
      <c r="F80" s="63">
        <v>0</v>
      </c>
      <c r="G80" s="63">
        <v>0</v>
      </c>
      <c r="H80" s="7"/>
    </row>
    <row r="81" spans="1:8" ht="16.5" customHeight="1">
      <c r="A81" s="97"/>
      <c r="B81" s="84" t="s">
        <v>132</v>
      </c>
      <c r="C81" s="85">
        <v>0</v>
      </c>
      <c r="D81" s="85">
        <v>0</v>
      </c>
      <c r="E81" s="85">
        <v>0</v>
      </c>
      <c r="F81" s="63">
        <v>0</v>
      </c>
      <c r="G81" s="63">
        <v>0</v>
      </c>
      <c r="H81" s="7"/>
    </row>
    <row r="82" spans="1:224" ht="16.5" customHeight="1">
      <c r="A82" s="83" t="s">
        <v>35</v>
      </c>
      <c r="B82" s="86" t="s">
        <v>133</v>
      </c>
      <c r="C82" s="85">
        <v>0</v>
      </c>
      <c r="D82" s="85">
        <v>0</v>
      </c>
      <c r="E82" s="85">
        <v>0</v>
      </c>
      <c r="F82" s="63">
        <v>0</v>
      </c>
      <c r="G82" s="63">
        <v>0</v>
      </c>
      <c r="H82" s="7"/>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row>
    <row r="83" spans="1:224" ht="16.5" customHeight="1">
      <c r="A83" s="83" t="s">
        <v>134</v>
      </c>
      <c r="B83" s="86" t="s">
        <v>135</v>
      </c>
      <c r="C83" s="79">
        <f>+C41-C85+C23+C74+C166+C71</f>
        <v>37776310</v>
      </c>
      <c r="D83" s="79">
        <f>+D41-D85+D23+D74+D166+D71</f>
        <v>37776310</v>
      </c>
      <c r="E83" s="79">
        <f>+E41-E85+E23+E74+E166+E71</f>
        <v>32528720</v>
      </c>
      <c r="F83" s="79">
        <f>+F41-F85+F23+F74+F166+F71</f>
        <v>32486859</v>
      </c>
      <c r="G83" s="79">
        <f>+G41-G85+G23+G74+G166+G71</f>
        <v>10765222</v>
      </c>
      <c r="H83" s="7"/>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row>
    <row r="84" spans="1:224" ht="16.5" customHeight="1">
      <c r="A84" s="83"/>
      <c r="B84" s="86" t="s">
        <v>136</v>
      </c>
      <c r="C84" s="85">
        <v>0</v>
      </c>
      <c r="D84" s="85">
        <v>0</v>
      </c>
      <c r="E84" s="85">
        <v>0</v>
      </c>
      <c r="F84" s="85">
        <v>0</v>
      </c>
      <c r="G84" s="85">
        <v>0</v>
      </c>
      <c r="H84" s="7"/>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row>
    <row r="85" spans="1:224" ht="16.5" customHeight="1">
      <c r="A85" s="83"/>
      <c r="B85" s="80" t="s">
        <v>137</v>
      </c>
      <c r="C85" s="98">
        <f>+C86+C127+C148+C150+C161+C163</f>
        <v>394698620</v>
      </c>
      <c r="D85" s="98">
        <f>+D86+D127+D148+D150+D161+D163</f>
        <v>389457000</v>
      </c>
      <c r="E85" s="98">
        <f>+E86+E127+E148+E150+E161+E163</f>
        <v>118963650</v>
      </c>
      <c r="F85" s="98">
        <f>+F86+F127+F148+F150+F161+F163</f>
        <v>118848351</v>
      </c>
      <c r="G85" s="98">
        <f>+G86+G127+G148+G150+G161+G163</f>
        <v>42477955</v>
      </c>
      <c r="H85" s="7"/>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row>
    <row r="86" spans="1:8" s="10" customFormat="1" ht="16.5" customHeight="1">
      <c r="A86" s="77" t="s">
        <v>138</v>
      </c>
      <c r="B86" s="80" t="s">
        <v>139</v>
      </c>
      <c r="C86" s="81">
        <f>+C87+C94+C107+C123+C125</f>
        <v>146835580</v>
      </c>
      <c r="D86" s="81">
        <f>+D87+D94+D107+D123+D125</f>
        <v>141306470</v>
      </c>
      <c r="E86" s="81">
        <f>+E87+E94+E107+E123+E125</f>
        <v>49366650</v>
      </c>
      <c r="F86" s="81">
        <f>+F87+F94+F107+F123+F125</f>
        <v>49362174</v>
      </c>
      <c r="G86" s="81">
        <f>+G87+G94+G107+G123+G125</f>
        <v>19104379</v>
      </c>
      <c r="H86" s="7"/>
    </row>
    <row r="87" spans="1:8" s="10" customFormat="1" ht="16.5" customHeight="1">
      <c r="A87" s="83" t="s">
        <v>140</v>
      </c>
      <c r="B87" s="80" t="s">
        <v>141</v>
      </c>
      <c r="C87" s="79">
        <f>+C88+C91+C92+C89+C90</f>
        <v>64899000</v>
      </c>
      <c r="D87" s="79">
        <f>+D88+D91+D92+D89+D90</f>
        <v>56730000</v>
      </c>
      <c r="E87" s="79">
        <f>+E88+E91+E92+E89+E90</f>
        <v>21532210</v>
      </c>
      <c r="F87" s="79">
        <f>+F88+F91+F92+F89+F90</f>
        <v>21528078</v>
      </c>
      <c r="G87" s="79">
        <f>+G88+G91+G92+G89+G90</f>
        <v>9008905</v>
      </c>
      <c r="H87" s="7"/>
    </row>
    <row r="88" spans="1:8" s="10" customFormat="1" ht="16.5" customHeight="1">
      <c r="A88" s="83"/>
      <c r="B88" s="84" t="s">
        <v>142</v>
      </c>
      <c r="C88" s="85">
        <v>62215000</v>
      </c>
      <c r="D88" s="85">
        <v>54920000</v>
      </c>
      <c r="E88" s="85">
        <v>20979000</v>
      </c>
      <c r="F88" s="63">
        <v>20975128</v>
      </c>
      <c r="G88" s="63">
        <v>8832718</v>
      </c>
      <c r="H88" s="7"/>
    </row>
    <row r="89" spans="1:8" s="10" customFormat="1" ht="16.5" customHeight="1">
      <c r="A89" s="83"/>
      <c r="B89" s="84" t="s">
        <v>143</v>
      </c>
      <c r="C89" s="85">
        <v>0</v>
      </c>
      <c r="D89" s="85">
        <v>0</v>
      </c>
      <c r="E89" s="85">
        <v>0</v>
      </c>
      <c r="F89" s="63">
        <v>0</v>
      </c>
      <c r="G89" s="63">
        <v>0</v>
      </c>
      <c r="H89" s="7"/>
    </row>
    <row r="90" spans="1:224" s="10" customFormat="1" ht="16.5" customHeight="1">
      <c r="A90" s="83"/>
      <c r="B90" s="84" t="s">
        <v>144</v>
      </c>
      <c r="C90" s="85">
        <v>858000</v>
      </c>
      <c r="D90" s="85">
        <v>9000</v>
      </c>
      <c r="E90" s="85">
        <v>9000</v>
      </c>
      <c r="F90" s="63">
        <v>8740</v>
      </c>
      <c r="G90" s="63">
        <v>7083</v>
      </c>
      <c r="H90" s="7"/>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row>
    <row r="91" spans="1:224" s="10" customFormat="1" ht="16.5" customHeight="1">
      <c r="A91" s="83"/>
      <c r="B91" s="84" t="s">
        <v>145</v>
      </c>
      <c r="C91" s="85">
        <v>27000</v>
      </c>
      <c r="D91" s="85">
        <v>27000</v>
      </c>
      <c r="E91" s="85">
        <v>27000</v>
      </c>
      <c r="F91" s="63">
        <v>27000</v>
      </c>
      <c r="G91" s="63">
        <v>10000</v>
      </c>
      <c r="H91" s="7"/>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row>
    <row r="92" spans="1:224" s="10" customFormat="1" ht="16.5" customHeight="1">
      <c r="A92" s="83"/>
      <c r="B92" s="84" t="s">
        <v>146</v>
      </c>
      <c r="C92" s="85">
        <v>1799000</v>
      </c>
      <c r="D92" s="85">
        <v>1774000</v>
      </c>
      <c r="E92" s="85">
        <v>517210</v>
      </c>
      <c r="F92" s="63">
        <v>517210</v>
      </c>
      <c r="G92" s="63">
        <v>159104</v>
      </c>
      <c r="H92" s="7"/>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row>
    <row r="93" spans="1:8" ht="15">
      <c r="A93" s="83"/>
      <c r="B93" s="86" t="s">
        <v>136</v>
      </c>
      <c r="C93" s="85">
        <v>0</v>
      </c>
      <c r="D93" s="85">
        <v>0</v>
      </c>
      <c r="E93" s="85">
        <v>0</v>
      </c>
      <c r="F93" s="63">
        <v>-7383</v>
      </c>
      <c r="G93" s="63">
        <v>-3322</v>
      </c>
      <c r="H93" s="7"/>
    </row>
    <row r="94" spans="1:224" ht="27">
      <c r="A94" s="83" t="s">
        <v>147</v>
      </c>
      <c r="B94" s="80" t="s">
        <v>148</v>
      </c>
      <c r="C94" s="87">
        <f>C95+C96+C97+C98+C99+C100+C102+C101+C103</f>
        <v>57393150</v>
      </c>
      <c r="D94" s="87">
        <f>D95+D96+D97+D98+D99+D100+D102+D101+D103</f>
        <v>60420020</v>
      </c>
      <c r="E94" s="87">
        <f>E95+E96+E97+E98+E99+E100+E102+E101+E103</f>
        <v>19908080</v>
      </c>
      <c r="F94" s="87">
        <f>F95+F96+F97+F98+F99+F100+F102+F101+F103</f>
        <v>19907780</v>
      </c>
      <c r="G94" s="87">
        <f>G95+G96+G97+G98+G99+G100+G102+G101+G103</f>
        <v>7607024</v>
      </c>
      <c r="H94" s="7"/>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row>
    <row r="95" spans="1:8" ht="16.5" customHeight="1">
      <c r="A95" s="83"/>
      <c r="B95" s="84" t="s">
        <v>149</v>
      </c>
      <c r="C95" s="85">
        <v>3217640</v>
      </c>
      <c r="D95" s="85">
        <v>3855760</v>
      </c>
      <c r="E95" s="85">
        <v>1597210</v>
      </c>
      <c r="F95" s="63">
        <v>1597210</v>
      </c>
      <c r="G95" s="63">
        <v>289487</v>
      </c>
      <c r="H95" s="7"/>
    </row>
    <row r="96" spans="1:8" ht="15">
      <c r="A96" s="83"/>
      <c r="B96" s="84" t="s">
        <v>150</v>
      </c>
      <c r="C96" s="85">
        <v>0</v>
      </c>
      <c r="D96" s="85">
        <v>0</v>
      </c>
      <c r="E96" s="85">
        <v>0</v>
      </c>
      <c r="F96" s="63">
        <v>0</v>
      </c>
      <c r="G96" s="63">
        <v>0</v>
      </c>
      <c r="H96" s="7"/>
    </row>
    <row r="97" spans="1:224" s="8" customFormat="1" ht="16.5" customHeight="1">
      <c r="A97" s="83"/>
      <c r="B97" s="84" t="s">
        <v>151</v>
      </c>
      <c r="C97" s="85">
        <v>4634920</v>
      </c>
      <c r="D97" s="85">
        <v>3813260</v>
      </c>
      <c r="E97" s="85">
        <v>811200</v>
      </c>
      <c r="F97" s="63">
        <v>811188</v>
      </c>
      <c r="G97" s="63">
        <v>386972</v>
      </c>
      <c r="H97" s="7"/>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row>
    <row r="98" spans="1:8" ht="16.5" customHeight="1">
      <c r="A98" s="83"/>
      <c r="B98" s="84" t="s">
        <v>152</v>
      </c>
      <c r="C98" s="85">
        <v>14626540</v>
      </c>
      <c r="D98" s="85">
        <v>16818030</v>
      </c>
      <c r="E98" s="85">
        <v>6053280</v>
      </c>
      <c r="F98" s="63">
        <v>6053158</v>
      </c>
      <c r="G98" s="63">
        <v>2959188</v>
      </c>
      <c r="H98" s="7"/>
    </row>
    <row r="99" spans="1:8" ht="15">
      <c r="A99" s="83"/>
      <c r="B99" s="99" t="s">
        <v>153</v>
      </c>
      <c r="C99" s="85">
        <v>22820</v>
      </c>
      <c r="D99" s="85">
        <v>24770</v>
      </c>
      <c r="E99" s="85">
        <v>6640</v>
      </c>
      <c r="F99" s="63">
        <v>6628</v>
      </c>
      <c r="G99" s="63">
        <v>2990</v>
      </c>
      <c r="H99" s="7"/>
    </row>
    <row r="100" spans="1:8" ht="26.25" customHeight="1">
      <c r="A100" s="83"/>
      <c r="B100" s="84" t="s">
        <v>154</v>
      </c>
      <c r="C100" s="85">
        <v>866890</v>
      </c>
      <c r="D100" s="85">
        <v>883930</v>
      </c>
      <c r="E100" s="85">
        <v>230850</v>
      </c>
      <c r="F100" s="63">
        <v>230840</v>
      </c>
      <c r="G100" s="63">
        <v>100251</v>
      </c>
      <c r="H100" s="7"/>
    </row>
    <row r="101" spans="1:8" ht="16.5" customHeight="1">
      <c r="A101" s="83"/>
      <c r="B101" s="48" t="s">
        <v>155</v>
      </c>
      <c r="C101" s="85">
        <v>0</v>
      </c>
      <c r="D101" s="85">
        <v>0</v>
      </c>
      <c r="E101" s="85">
        <v>0</v>
      </c>
      <c r="F101" s="63">
        <v>0</v>
      </c>
      <c r="G101" s="63">
        <v>0</v>
      </c>
      <c r="H101" s="7"/>
    </row>
    <row r="102" spans="1:8" ht="15">
      <c r="A102" s="83"/>
      <c r="B102" s="48" t="s">
        <v>156</v>
      </c>
      <c r="C102" s="85">
        <v>22528500</v>
      </c>
      <c r="D102" s="85">
        <v>25042440</v>
      </c>
      <c r="E102" s="85">
        <v>8658550</v>
      </c>
      <c r="F102" s="100">
        <v>8658450</v>
      </c>
      <c r="G102" s="100">
        <v>3518850</v>
      </c>
      <c r="H102" s="7"/>
    </row>
    <row r="103" spans="1:8" ht="24.75" customHeight="1">
      <c r="A103" s="83"/>
      <c r="B103" s="101" t="s">
        <v>157</v>
      </c>
      <c r="C103" s="87">
        <f>C104+C105</f>
        <v>11495840</v>
      </c>
      <c r="D103" s="87">
        <f>D104+D105</f>
        <v>9981830</v>
      </c>
      <c r="E103" s="87">
        <f>E104+E105</f>
        <v>2550350</v>
      </c>
      <c r="F103" s="87">
        <f>F104+F105</f>
        <v>2550306</v>
      </c>
      <c r="G103" s="87">
        <f>G104+G105</f>
        <v>349286</v>
      </c>
      <c r="H103" s="7"/>
    </row>
    <row r="104" spans="1:8" ht="24.75" customHeight="1">
      <c r="A104" s="83"/>
      <c r="B104" s="48" t="s">
        <v>158</v>
      </c>
      <c r="C104" s="85">
        <v>11273780</v>
      </c>
      <c r="D104" s="85">
        <v>9782270</v>
      </c>
      <c r="E104" s="85">
        <v>2495860</v>
      </c>
      <c r="F104" s="63">
        <v>2495826</v>
      </c>
      <c r="G104" s="63">
        <v>337616</v>
      </c>
      <c r="H104" s="7"/>
    </row>
    <row r="105" spans="1:8" ht="15">
      <c r="A105" s="83"/>
      <c r="B105" s="48" t="s">
        <v>159</v>
      </c>
      <c r="C105" s="85">
        <v>222060</v>
      </c>
      <c r="D105" s="85">
        <v>199560</v>
      </c>
      <c r="E105" s="85">
        <v>54490</v>
      </c>
      <c r="F105" s="63">
        <v>54480</v>
      </c>
      <c r="G105" s="63">
        <v>11670</v>
      </c>
      <c r="H105" s="7"/>
    </row>
    <row r="106" spans="1:8" ht="15">
      <c r="A106" s="83"/>
      <c r="B106" s="86" t="s">
        <v>136</v>
      </c>
      <c r="C106" s="85">
        <v>0</v>
      </c>
      <c r="D106" s="85">
        <v>0</v>
      </c>
      <c r="E106" s="85">
        <v>0</v>
      </c>
      <c r="F106" s="63">
        <v>-19682</v>
      </c>
      <c r="G106" s="63">
        <v>0</v>
      </c>
      <c r="H106" s="7"/>
    </row>
    <row r="107" spans="1:8" ht="16.5" customHeight="1">
      <c r="A107" s="77" t="s">
        <v>160</v>
      </c>
      <c r="B107" s="80" t="s">
        <v>161</v>
      </c>
      <c r="C107" s="87">
        <f>C108+C109+C110+C111+C112+C113+C114+C115+C116+C117</f>
        <v>3970360</v>
      </c>
      <c r="D107" s="87">
        <f>D108+D109+D110+D111+D112+D113+D114+D115+D116+D117</f>
        <v>3602380</v>
      </c>
      <c r="E107" s="87">
        <f>E108+E109+E110+E111+E112+E113+E114+E115+E116+E117</f>
        <v>1063150</v>
      </c>
      <c r="F107" s="87">
        <f>F108+F109+F110+F111+F112+F113+F114+F115+F116+F117</f>
        <v>1063116</v>
      </c>
      <c r="G107" s="87">
        <f>G108+G109+G110+G111+G112+G113+G114+G115+G116+G117</f>
        <v>381738</v>
      </c>
      <c r="H107" s="7"/>
    </row>
    <row r="108" spans="1:8" ht="15">
      <c r="A108" s="83"/>
      <c r="B108" s="84" t="s">
        <v>152</v>
      </c>
      <c r="C108" s="85">
        <v>3067130</v>
      </c>
      <c r="D108" s="85">
        <v>2691790</v>
      </c>
      <c r="E108" s="85">
        <v>792580</v>
      </c>
      <c r="F108" s="63">
        <v>792576</v>
      </c>
      <c r="G108" s="63">
        <v>287679</v>
      </c>
      <c r="H108" s="7"/>
    </row>
    <row r="109" spans="1:8" ht="27">
      <c r="A109" s="83"/>
      <c r="B109" s="102" t="s">
        <v>162</v>
      </c>
      <c r="C109" s="85">
        <v>44570</v>
      </c>
      <c r="D109" s="85">
        <v>48650</v>
      </c>
      <c r="E109" s="85">
        <v>16030</v>
      </c>
      <c r="F109" s="63">
        <v>16021</v>
      </c>
      <c r="G109" s="63">
        <v>4324</v>
      </c>
      <c r="H109" s="7"/>
    </row>
    <row r="110" spans="1:8" ht="16.5" customHeight="1">
      <c r="A110" s="83"/>
      <c r="B110" s="103" t="s">
        <v>163</v>
      </c>
      <c r="C110" s="85">
        <v>164710</v>
      </c>
      <c r="D110" s="85">
        <v>182500</v>
      </c>
      <c r="E110" s="85">
        <v>38230</v>
      </c>
      <c r="F110" s="63">
        <v>38223</v>
      </c>
      <c r="G110" s="63">
        <v>20024</v>
      </c>
      <c r="H110" s="7"/>
    </row>
    <row r="111" spans="1:8" ht="27">
      <c r="A111" s="83"/>
      <c r="B111" s="103" t="s">
        <v>164</v>
      </c>
      <c r="C111" s="85">
        <v>0</v>
      </c>
      <c r="D111" s="85">
        <v>0</v>
      </c>
      <c r="E111" s="85">
        <v>0</v>
      </c>
      <c r="F111" s="63">
        <v>0</v>
      </c>
      <c r="G111" s="63">
        <v>0</v>
      </c>
      <c r="H111" s="7"/>
    </row>
    <row r="112" spans="1:8" ht="24.75" customHeight="1">
      <c r="A112" s="83"/>
      <c r="B112" s="103" t="s">
        <v>165</v>
      </c>
      <c r="C112" s="85">
        <v>0</v>
      </c>
      <c r="D112" s="85">
        <v>0</v>
      </c>
      <c r="E112" s="85">
        <v>0</v>
      </c>
      <c r="F112" s="63">
        <v>0</v>
      </c>
      <c r="G112" s="63">
        <v>0</v>
      </c>
      <c r="H112" s="7"/>
    </row>
    <row r="113" spans="1:224" ht="16.5" customHeight="1">
      <c r="A113" s="83"/>
      <c r="B113" s="84" t="s">
        <v>149</v>
      </c>
      <c r="C113" s="85">
        <v>0</v>
      </c>
      <c r="D113" s="85">
        <v>0</v>
      </c>
      <c r="E113" s="85">
        <v>0</v>
      </c>
      <c r="F113" s="63">
        <v>0</v>
      </c>
      <c r="G113" s="63">
        <v>0</v>
      </c>
      <c r="H113" s="7"/>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row>
    <row r="114" spans="1:224" ht="16.5" customHeight="1">
      <c r="A114" s="83"/>
      <c r="B114" s="103" t="s">
        <v>166</v>
      </c>
      <c r="C114" s="85">
        <v>693950</v>
      </c>
      <c r="D114" s="85">
        <v>679440</v>
      </c>
      <c r="E114" s="85">
        <v>216310</v>
      </c>
      <c r="F114" s="104">
        <v>216296</v>
      </c>
      <c r="G114" s="104">
        <v>69711</v>
      </c>
      <c r="H114" s="7"/>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row>
    <row r="115" spans="1:224" ht="15">
      <c r="A115" s="83"/>
      <c r="B115" s="105" t="s">
        <v>167</v>
      </c>
      <c r="C115" s="85">
        <v>0</v>
      </c>
      <c r="D115" s="85">
        <v>0</v>
      </c>
      <c r="E115" s="85">
        <v>0</v>
      </c>
      <c r="F115" s="104">
        <v>0</v>
      </c>
      <c r="G115" s="104">
        <v>0</v>
      </c>
      <c r="H115" s="7"/>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row>
    <row r="116" spans="1:8" s="8" customFormat="1" ht="25.5">
      <c r="A116" s="83"/>
      <c r="B116" s="105" t="s">
        <v>168</v>
      </c>
      <c r="C116" s="85">
        <v>0</v>
      </c>
      <c r="D116" s="85">
        <v>0</v>
      </c>
      <c r="E116" s="85">
        <v>0</v>
      </c>
      <c r="F116" s="104">
        <v>0</v>
      </c>
      <c r="G116" s="104">
        <v>0</v>
      </c>
      <c r="H116" s="7"/>
    </row>
    <row r="117" spans="1:8" s="8" customFormat="1" ht="25.5">
      <c r="A117" s="83"/>
      <c r="B117" s="106" t="s">
        <v>169</v>
      </c>
      <c r="C117" s="87">
        <f>C118+C119+C120+C121</f>
        <v>0</v>
      </c>
      <c r="D117" s="87">
        <f>D118+D119+D120+D121</f>
        <v>0</v>
      </c>
      <c r="E117" s="87">
        <f>E118+E119+E120+E121</f>
        <v>0</v>
      </c>
      <c r="F117" s="87">
        <f>F118+F119+F120+F121</f>
        <v>0</v>
      </c>
      <c r="G117" s="87">
        <f>G118+G119+G120+G121</f>
        <v>0</v>
      </c>
      <c r="H117" s="7"/>
    </row>
    <row r="118" spans="1:8" s="8" customFormat="1" ht="15">
      <c r="A118" s="83"/>
      <c r="B118" s="107" t="s">
        <v>170</v>
      </c>
      <c r="C118" s="85">
        <v>0</v>
      </c>
      <c r="D118" s="85">
        <v>0</v>
      </c>
      <c r="E118" s="85">
        <v>0</v>
      </c>
      <c r="F118" s="104">
        <v>0</v>
      </c>
      <c r="G118" s="104">
        <v>0</v>
      </c>
      <c r="H118" s="7"/>
    </row>
    <row r="119" spans="1:8" s="8" customFormat="1" ht="25.5">
      <c r="A119" s="83"/>
      <c r="B119" s="107" t="s">
        <v>171</v>
      </c>
      <c r="C119" s="85">
        <v>0</v>
      </c>
      <c r="D119" s="85">
        <v>0</v>
      </c>
      <c r="E119" s="85">
        <v>0</v>
      </c>
      <c r="F119" s="104">
        <v>0</v>
      </c>
      <c r="G119" s="104">
        <v>0</v>
      </c>
      <c r="H119" s="7"/>
    </row>
    <row r="120" spans="1:8" s="8" customFormat="1" ht="25.5">
      <c r="A120" s="83"/>
      <c r="B120" s="107" t="s">
        <v>172</v>
      </c>
      <c r="C120" s="85">
        <v>0</v>
      </c>
      <c r="D120" s="85">
        <v>0</v>
      </c>
      <c r="E120" s="85">
        <v>0</v>
      </c>
      <c r="F120" s="104">
        <v>0</v>
      </c>
      <c r="G120" s="104">
        <v>0</v>
      </c>
      <c r="H120" s="7"/>
    </row>
    <row r="121" spans="1:8" s="8" customFormat="1" ht="25.5">
      <c r="A121" s="83"/>
      <c r="B121" s="107" t="s">
        <v>173</v>
      </c>
      <c r="C121" s="85">
        <v>0</v>
      </c>
      <c r="D121" s="85">
        <v>0</v>
      </c>
      <c r="E121" s="85">
        <v>0</v>
      </c>
      <c r="F121" s="104">
        <v>0</v>
      </c>
      <c r="G121" s="104">
        <v>0</v>
      </c>
      <c r="H121" s="7"/>
    </row>
    <row r="122" spans="1:8" s="8" customFormat="1" ht="15">
      <c r="A122" s="83"/>
      <c r="B122" s="86" t="s">
        <v>136</v>
      </c>
      <c r="C122" s="85">
        <v>0</v>
      </c>
      <c r="D122" s="85">
        <v>0</v>
      </c>
      <c r="E122" s="85">
        <v>0</v>
      </c>
      <c r="F122" s="104">
        <v>0</v>
      </c>
      <c r="G122" s="104">
        <v>0</v>
      </c>
      <c r="H122" s="7"/>
    </row>
    <row r="123" spans="1:8" s="8" customFormat="1" ht="15">
      <c r="A123" s="83" t="s">
        <v>174</v>
      </c>
      <c r="B123" s="86" t="s">
        <v>175</v>
      </c>
      <c r="C123" s="85">
        <v>16353070</v>
      </c>
      <c r="D123" s="85">
        <v>16353070</v>
      </c>
      <c r="E123" s="85">
        <v>5672210</v>
      </c>
      <c r="F123" s="63">
        <v>5672200</v>
      </c>
      <c r="G123" s="63">
        <v>1709372</v>
      </c>
      <c r="H123" s="7"/>
    </row>
    <row r="124" spans="1:224" s="8" customFormat="1" ht="16.5" customHeight="1">
      <c r="A124" s="83"/>
      <c r="B124" s="86" t="s">
        <v>136</v>
      </c>
      <c r="C124" s="85">
        <v>0</v>
      </c>
      <c r="D124" s="85">
        <v>0</v>
      </c>
      <c r="E124" s="85">
        <v>0</v>
      </c>
      <c r="F124" s="63">
        <v>0</v>
      </c>
      <c r="G124" s="63">
        <v>0</v>
      </c>
      <c r="H124" s="7"/>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row>
    <row r="125" spans="1:224" s="8" customFormat="1" ht="16.5" customHeight="1">
      <c r="A125" s="83" t="s">
        <v>176</v>
      </c>
      <c r="B125" s="86" t="s">
        <v>177</v>
      </c>
      <c r="C125" s="85">
        <v>4220000</v>
      </c>
      <c r="D125" s="85">
        <v>4201000</v>
      </c>
      <c r="E125" s="85">
        <v>1191000</v>
      </c>
      <c r="F125" s="93">
        <v>1191000</v>
      </c>
      <c r="G125" s="93">
        <v>397340</v>
      </c>
      <c r="H125" s="7"/>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row>
    <row r="126" spans="1:8" s="8" customFormat="1" ht="16.5" customHeight="1">
      <c r="A126" s="83"/>
      <c r="B126" s="86" t="s">
        <v>136</v>
      </c>
      <c r="C126" s="85">
        <v>0</v>
      </c>
      <c r="D126" s="85">
        <v>0</v>
      </c>
      <c r="E126" s="85">
        <v>0</v>
      </c>
      <c r="F126" s="93">
        <v>0</v>
      </c>
      <c r="G126" s="93">
        <v>0</v>
      </c>
      <c r="H126" s="7"/>
    </row>
    <row r="127" spans="1:224" ht="16.5" customHeight="1">
      <c r="A127" s="77" t="s">
        <v>178</v>
      </c>
      <c r="B127" s="80" t="s">
        <v>179</v>
      </c>
      <c r="C127" s="81">
        <f>+C128+C132+C134+C138+C144</f>
        <v>71623300</v>
      </c>
      <c r="D127" s="81">
        <f>+D128+D132+D134+D138+D144</f>
        <v>72456790</v>
      </c>
      <c r="E127" s="81">
        <f>+E128+E132+E134+E138+E144</f>
        <v>19647700</v>
      </c>
      <c r="F127" s="81">
        <f>+F128+F132+F134+F138+F144</f>
        <v>19567886</v>
      </c>
      <c r="G127" s="81">
        <f>+G128+G132+G134+G138+G144</f>
        <v>6410471</v>
      </c>
      <c r="H127" s="7"/>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row>
    <row r="128" spans="1:224" ht="16.5" customHeight="1">
      <c r="A128" s="77" t="s">
        <v>180</v>
      </c>
      <c r="B128" s="80" t="s">
        <v>181</v>
      </c>
      <c r="C128" s="79">
        <f>+C129+C130</f>
        <v>40471000</v>
      </c>
      <c r="D128" s="79">
        <f>+D129+D130</f>
        <v>40258000</v>
      </c>
      <c r="E128" s="79">
        <f>+E129+E130</f>
        <v>10364100</v>
      </c>
      <c r="F128" s="79">
        <f>+F129+F130</f>
        <v>10285224</v>
      </c>
      <c r="G128" s="79">
        <f>+G129+G130</f>
        <v>3390372</v>
      </c>
      <c r="H128" s="7"/>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row>
    <row r="129" spans="1:8" s="8" customFormat="1" ht="16.5" customHeight="1">
      <c r="A129" s="83"/>
      <c r="B129" s="108" t="s">
        <v>182</v>
      </c>
      <c r="C129" s="85">
        <v>38603000</v>
      </c>
      <c r="D129" s="85">
        <v>38388000</v>
      </c>
      <c r="E129" s="85">
        <v>9231000</v>
      </c>
      <c r="F129" s="63">
        <v>9230264</v>
      </c>
      <c r="G129" s="63">
        <v>2980372</v>
      </c>
      <c r="H129" s="7"/>
    </row>
    <row r="130" spans="1:8" s="8" customFormat="1" ht="16.5" customHeight="1">
      <c r="A130" s="83"/>
      <c r="B130" s="108" t="s">
        <v>183</v>
      </c>
      <c r="C130" s="85">
        <v>1868000</v>
      </c>
      <c r="D130" s="85">
        <v>1870000</v>
      </c>
      <c r="E130" s="85">
        <v>1133100</v>
      </c>
      <c r="F130" s="84">
        <v>1054960</v>
      </c>
      <c r="G130" s="84">
        <v>410000</v>
      </c>
      <c r="H130" s="7"/>
    </row>
    <row r="131" spans="1:8" s="8" customFormat="1" ht="16.5" customHeight="1">
      <c r="A131" s="83"/>
      <c r="B131" s="86" t="s">
        <v>136</v>
      </c>
      <c r="C131" s="85">
        <v>0</v>
      </c>
      <c r="D131" s="85">
        <v>0</v>
      </c>
      <c r="E131" s="85">
        <v>0</v>
      </c>
      <c r="F131" s="84">
        <v>0</v>
      </c>
      <c r="G131" s="84">
        <v>0</v>
      </c>
      <c r="H131" s="7"/>
    </row>
    <row r="132" spans="1:8" s="8" customFormat="1" ht="16.5" customHeight="1">
      <c r="A132" s="83" t="s">
        <v>184</v>
      </c>
      <c r="B132" s="109" t="s">
        <v>185</v>
      </c>
      <c r="C132" s="85">
        <v>19440000</v>
      </c>
      <c r="D132" s="85">
        <v>19288000</v>
      </c>
      <c r="E132" s="87">
        <v>4620000</v>
      </c>
      <c r="F132" s="87">
        <v>4619190</v>
      </c>
      <c r="G132" s="87">
        <v>1520140</v>
      </c>
      <c r="H132" s="7"/>
    </row>
    <row r="133" spans="1:8" s="8" customFormat="1" ht="16.5" customHeight="1">
      <c r="A133" s="83"/>
      <c r="B133" s="86" t="s">
        <v>136</v>
      </c>
      <c r="C133" s="85">
        <v>0</v>
      </c>
      <c r="D133" s="85">
        <v>0</v>
      </c>
      <c r="E133" s="85">
        <v>0</v>
      </c>
      <c r="F133" s="84">
        <v>-26</v>
      </c>
      <c r="G133" s="84">
        <v>0</v>
      </c>
      <c r="H133" s="7"/>
    </row>
    <row r="134" spans="1:224" s="8" customFormat="1" ht="16.5" customHeight="1">
      <c r="A134" s="77" t="s">
        <v>186</v>
      </c>
      <c r="B134" s="110" t="s">
        <v>187</v>
      </c>
      <c r="C134" s="87">
        <f>+C135+C136</f>
        <v>2736000</v>
      </c>
      <c r="D134" s="87">
        <f>+D135+D136</f>
        <v>2683000</v>
      </c>
      <c r="E134" s="87">
        <f>+E135+E136</f>
        <v>604000</v>
      </c>
      <c r="F134" s="87">
        <f>+F135+F136</f>
        <v>603892</v>
      </c>
      <c r="G134" s="87">
        <f>+G135+G136</f>
        <v>205519</v>
      </c>
      <c r="H134" s="7"/>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row>
    <row r="135" spans="1:224" s="8" customFormat="1" ht="16.5" customHeight="1">
      <c r="A135" s="83"/>
      <c r="B135" s="108" t="s">
        <v>182</v>
      </c>
      <c r="C135" s="85">
        <v>2736000</v>
      </c>
      <c r="D135" s="85">
        <v>2683000</v>
      </c>
      <c r="E135" s="85">
        <v>604000</v>
      </c>
      <c r="F135" s="63">
        <v>603892</v>
      </c>
      <c r="G135" s="63">
        <v>205519</v>
      </c>
      <c r="H135" s="7"/>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row>
    <row r="136" spans="1:224" s="8" customFormat="1" ht="16.5" customHeight="1">
      <c r="A136" s="83"/>
      <c r="B136" s="108" t="s">
        <v>188</v>
      </c>
      <c r="C136" s="85">
        <v>0</v>
      </c>
      <c r="D136" s="85">
        <v>0</v>
      </c>
      <c r="E136" s="85">
        <v>0</v>
      </c>
      <c r="F136" s="63">
        <v>0</v>
      </c>
      <c r="G136" s="63">
        <v>0</v>
      </c>
      <c r="H136" s="7"/>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row>
    <row r="137" spans="1:8" ht="16.5" customHeight="1">
      <c r="A137" s="83"/>
      <c r="B137" s="86" t="s">
        <v>136</v>
      </c>
      <c r="C137" s="85">
        <v>0</v>
      </c>
      <c r="D137" s="85">
        <v>0</v>
      </c>
      <c r="E137" s="85">
        <v>0</v>
      </c>
      <c r="F137" s="63">
        <v>-25405</v>
      </c>
      <c r="G137" s="63">
        <v>-1388</v>
      </c>
      <c r="H137" s="7"/>
    </row>
    <row r="138" spans="1:8" ht="16.5" customHeight="1">
      <c r="A138" s="77" t="s">
        <v>189</v>
      </c>
      <c r="B138" s="110" t="s">
        <v>190</v>
      </c>
      <c r="C138" s="79">
        <f>+C139+C140+C141+C142</f>
        <v>7428300</v>
      </c>
      <c r="D138" s="79">
        <f>+D139+D140+D141+D142</f>
        <v>8676790</v>
      </c>
      <c r="E138" s="79">
        <f>+E139+E140+E141+E142</f>
        <v>3641600</v>
      </c>
      <c r="F138" s="79">
        <f>+F139+F140+F141+F142</f>
        <v>3641580</v>
      </c>
      <c r="G138" s="79">
        <f>+G139+G140+G141+G142</f>
        <v>1167980</v>
      </c>
      <c r="H138" s="7"/>
    </row>
    <row r="139" spans="1:224" ht="15">
      <c r="A139" s="83"/>
      <c r="B139" s="84" t="s">
        <v>191</v>
      </c>
      <c r="C139" s="85">
        <v>7392000</v>
      </c>
      <c r="D139" s="85">
        <v>8638000</v>
      </c>
      <c r="E139" s="85">
        <v>3631000</v>
      </c>
      <c r="F139" s="63">
        <v>3631000</v>
      </c>
      <c r="G139" s="63">
        <v>1163720</v>
      </c>
      <c r="H139" s="7"/>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c r="HP139" s="8"/>
    </row>
    <row r="140" spans="1:8" ht="27">
      <c r="A140" s="83"/>
      <c r="B140" s="84" t="s">
        <v>192</v>
      </c>
      <c r="C140" s="85">
        <v>0</v>
      </c>
      <c r="D140" s="85">
        <v>0</v>
      </c>
      <c r="E140" s="85">
        <v>0</v>
      </c>
      <c r="F140" s="63">
        <v>0</v>
      </c>
      <c r="G140" s="63">
        <v>0</v>
      </c>
      <c r="H140" s="7"/>
    </row>
    <row r="141" spans="1:8" ht="27">
      <c r="A141" s="83"/>
      <c r="B141" s="84" t="s">
        <v>193</v>
      </c>
      <c r="C141" s="85">
        <v>36300</v>
      </c>
      <c r="D141" s="85">
        <v>38790</v>
      </c>
      <c r="E141" s="85">
        <v>10600</v>
      </c>
      <c r="F141" s="63">
        <v>10580</v>
      </c>
      <c r="G141" s="63">
        <v>4260</v>
      </c>
      <c r="H141" s="7"/>
    </row>
    <row r="142" spans="1:224" s="8" customFormat="1" ht="27">
      <c r="A142" s="83"/>
      <c r="B142" s="84" t="s">
        <v>194</v>
      </c>
      <c r="C142" s="85">
        <v>0</v>
      </c>
      <c r="D142" s="85">
        <v>0</v>
      </c>
      <c r="E142" s="85">
        <v>0</v>
      </c>
      <c r="F142" s="63">
        <v>0</v>
      </c>
      <c r="G142" s="63">
        <v>0</v>
      </c>
      <c r="H142" s="7"/>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row>
    <row r="143" spans="1:8" ht="15">
      <c r="A143" s="83"/>
      <c r="B143" s="86" t="s">
        <v>136</v>
      </c>
      <c r="C143" s="85">
        <v>0</v>
      </c>
      <c r="D143" s="85">
        <v>0</v>
      </c>
      <c r="E143" s="85">
        <v>0</v>
      </c>
      <c r="F143" s="63">
        <v>-107</v>
      </c>
      <c r="G143" s="63">
        <v>0</v>
      </c>
      <c r="H143" s="7"/>
    </row>
    <row r="144" spans="1:8" ht="16.5" customHeight="1">
      <c r="A144" s="77" t="s">
        <v>195</v>
      </c>
      <c r="B144" s="110" t="s">
        <v>196</v>
      </c>
      <c r="C144" s="87">
        <f>+C145+C146</f>
        <v>1548000</v>
      </c>
      <c r="D144" s="87">
        <f>+D145+D146</f>
        <v>1551000</v>
      </c>
      <c r="E144" s="87">
        <f>+E145+E146</f>
        <v>418000</v>
      </c>
      <c r="F144" s="87">
        <f>+F145+F146</f>
        <v>418000</v>
      </c>
      <c r="G144" s="87">
        <f>+G145+G146</f>
        <v>126460</v>
      </c>
      <c r="H144" s="7"/>
    </row>
    <row r="145" spans="1:8" ht="16.5" customHeight="1">
      <c r="A145" s="77"/>
      <c r="B145" s="108" t="s">
        <v>182</v>
      </c>
      <c r="C145" s="85">
        <v>1548000</v>
      </c>
      <c r="D145" s="85">
        <v>1551000</v>
      </c>
      <c r="E145" s="85">
        <v>418000</v>
      </c>
      <c r="F145" s="63">
        <v>418000</v>
      </c>
      <c r="G145" s="63">
        <v>126460</v>
      </c>
      <c r="H145" s="7"/>
    </row>
    <row r="146" spans="1:8" ht="16.5" customHeight="1">
      <c r="A146" s="83"/>
      <c r="B146" s="108" t="s">
        <v>188</v>
      </c>
      <c r="C146" s="85">
        <v>0</v>
      </c>
      <c r="D146" s="85">
        <v>0</v>
      </c>
      <c r="E146" s="85">
        <v>0</v>
      </c>
      <c r="F146" s="63">
        <v>0</v>
      </c>
      <c r="G146" s="63">
        <v>0</v>
      </c>
      <c r="H146" s="7"/>
    </row>
    <row r="147" spans="1:8" ht="16.5" customHeight="1">
      <c r="A147" s="83"/>
      <c r="B147" s="86" t="s">
        <v>136</v>
      </c>
      <c r="C147" s="85">
        <v>0</v>
      </c>
      <c r="D147" s="85">
        <v>0</v>
      </c>
      <c r="E147" s="85">
        <v>0</v>
      </c>
      <c r="F147" s="63">
        <v>0</v>
      </c>
      <c r="G147" s="63">
        <v>0</v>
      </c>
      <c r="H147" s="7"/>
    </row>
    <row r="148" spans="1:8" ht="16.5" customHeight="1">
      <c r="A148" s="77" t="s">
        <v>197</v>
      </c>
      <c r="B148" s="86" t="s">
        <v>198</v>
      </c>
      <c r="C148" s="85">
        <v>701000</v>
      </c>
      <c r="D148" s="85">
        <v>723000</v>
      </c>
      <c r="E148" s="85">
        <v>217000</v>
      </c>
      <c r="F148" s="100">
        <v>185999</v>
      </c>
      <c r="G148" s="100">
        <v>79210</v>
      </c>
      <c r="H148" s="7"/>
    </row>
    <row r="149" spans="1:8" ht="16.5" customHeight="1">
      <c r="A149" s="77"/>
      <c r="B149" s="86" t="s">
        <v>136</v>
      </c>
      <c r="C149" s="85">
        <v>0</v>
      </c>
      <c r="D149" s="85">
        <v>0</v>
      </c>
      <c r="E149" s="85">
        <v>0</v>
      </c>
      <c r="F149" s="100">
        <v>-3973</v>
      </c>
      <c r="G149" s="100">
        <v>0</v>
      </c>
      <c r="H149" s="7"/>
    </row>
    <row r="150" spans="1:8" ht="16.5" customHeight="1">
      <c r="A150" s="77" t="s">
        <v>199</v>
      </c>
      <c r="B150" s="80" t="s">
        <v>200</v>
      </c>
      <c r="C150" s="81">
        <f>+C151+C157</f>
        <v>170275000</v>
      </c>
      <c r="D150" s="81">
        <f>+D151+D157</f>
        <v>169692000</v>
      </c>
      <c r="E150" s="81">
        <f>+E151+E157</f>
        <v>47924000</v>
      </c>
      <c r="F150" s="81">
        <f>+F151+F157</f>
        <v>47924000</v>
      </c>
      <c r="G150" s="81">
        <f>+G151+G157</f>
        <v>15992000</v>
      </c>
      <c r="H150" s="7"/>
    </row>
    <row r="151" spans="1:8" ht="16.5" customHeight="1">
      <c r="A151" s="83" t="s">
        <v>201</v>
      </c>
      <c r="B151" s="80" t="s">
        <v>202</v>
      </c>
      <c r="C151" s="87">
        <f>C152+C154+C153+C155</f>
        <v>170275000</v>
      </c>
      <c r="D151" s="87">
        <f>D152+D154+D153+D155</f>
        <v>169692000</v>
      </c>
      <c r="E151" s="87">
        <f>E152+E154+E153+E155</f>
        <v>47924000</v>
      </c>
      <c r="F151" s="87">
        <f>F152+F154+F153+F155</f>
        <v>47924000</v>
      </c>
      <c r="G151" s="87">
        <f>G152+G154+G153+G155</f>
        <v>15992000</v>
      </c>
      <c r="H151" s="7"/>
    </row>
    <row r="152" spans="1:8" ht="15">
      <c r="A152" s="83"/>
      <c r="B152" s="84" t="s">
        <v>142</v>
      </c>
      <c r="C152" s="85">
        <v>170275000</v>
      </c>
      <c r="D152" s="85">
        <v>169692000</v>
      </c>
      <c r="E152" s="85">
        <v>47924000</v>
      </c>
      <c r="F152" s="63">
        <v>47924000</v>
      </c>
      <c r="G152" s="63">
        <v>15992000</v>
      </c>
      <c r="H152" s="7"/>
    </row>
    <row r="153" spans="1:8" ht="52.5">
      <c r="A153" s="83"/>
      <c r="B153" s="84" t="s">
        <v>203</v>
      </c>
      <c r="C153" s="85">
        <v>0</v>
      </c>
      <c r="D153" s="85">
        <v>0</v>
      </c>
      <c r="E153" s="85">
        <v>0</v>
      </c>
      <c r="F153" s="63">
        <v>0</v>
      </c>
      <c r="G153" s="63">
        <v>0</v>
      </c>
      <c r="H153" s="7"/>
    </row>
    <row r="154" spans="1:8" ht="27">
      <c r="A154" s="83"/>
      <c r="B154" s="84" t="s">
        <v>204</v>
      </c>
      <c r="C154" s="85">
        <v>0</v>
      </c>
      <c r="D154" s="85">
        <v>0</v>
      </c>
      <c r="E154" s="85">
        <v>0</v>
      </c>
      <c r="F154" s="100">
        <v>0</v>
      </c>
      <c r="G154" s="100">
        <v>0</v>
      </c>
      <c r="H154" s="7"/>
    </row>
    <row r="155" spans="1:8" ht="15">
      <c r="A155" s="83"/>
      <c r="B155" s="111" t="s">
        <v>205</v>
      </c>
      <c r="C155" s="85">
        <v>0</v>
      </c>
      <c r="D155" s="85">
        <v>0</v>
      </c>
      <c r="E155" s="85">
        <v>0</v>
      </c>
      <c r="F155" s="63">
        <v>0</v>
      </c>
      <c r="G155" s="63">
        <v>0</v>
      </c>
      <c r="H155" s="7"/>
    </row>
    <row r="156" spans="1:8" ht="15">
      <c r="A156" s="83"/>
      <c r="B156" s="86" t="s">
        <v>136</v>
      </c>
      <c r="C156" s="85">
        <v>0</v>
      </c>
      <c r="D156" s="85">
        <v>0</v>
      </c>
      <c r="E156" s="85">
        <v>0</v>
      </c>
      <c r="F156" s="63">
        <v>-99565</v>
      </c>
      <c r="G156" s="63">
        <v>-19130</v>
      </c>
      <c r="H156" s="7"/>
    </row>
    <row r="157" spans="1:8" ht="16.5" customHeight="1">
      <c r="A157" s="83" t="s">
        <v>206</v>
      </c>
      <c r="B157" s="80" t="s">
        <v>207</v>
      </c>
      <c r="C157" s="87">
        <f>C158+C159</f>
        <v>0</v>
      </c>
      <c r="D157" s="87">
        <f>D158+D159</f>
        <v>0</v>
      </c>
      <c r="E157" s="87">
        <f>E158+E159</f>
        <v>0</v>
      </c>
      <c r="F157" s="87">
        <f>F158+F159</f>
        <v>0</v>
      </c>
      <c r="G157" s="87">
        <f>G158+G159</f>
        <v>0</v>
      </c>
      <c r="H157" s="7"/>
    </row>
    <row r="158" spans="1:8" ht="16.5" customHeight="1">
      <c r="A158" s="83"/>
      <c r="B158" s="84" t="s">
        <v>142</v>
      </c>
      <c r="C158" s="85">
        <v>0</v>
      </c>
      <c r="D158" s="85">
        <v>0</v>
      </c>
      <c r="E158" s="85">
        <v>0</v>
      </c>
      <c r="F158" s="63">
        <v>0</v>
      </c>
      <c r="G158" s="63">
        <v>0</v>
      </c>
      <c r="H158" s="7"/>
    </row>
    <row r="159" spans="1:8" ht="16.5" customHeight="1">
      <c r="A159" s="83"/>
      <c r="B159" s="112" t="s">
        <v>208</v>
      </c>
      <c r="C159" s="85">
        <v>0</v>
      </c>
      <c r="D159" s="85">
        <v>0</v>
      </c>
      <c r="E159" s="85">
        <v>0</v>
      </c>
      <c r="F159" s="63">
        <v>0</v>
      </c>
      <c r="G159" s="63">
        <v>0</v>
      </c>
      <c r="H159" s="7"/>
    </row>
    <row r="160" spans="1:8" ht="16.5" customHeight="1">
      <c r="A160" s="83"/>
      <c r="B160" s="86" t="s">
        <v>136</v>
      </c>
      <c r="C160" s="85">
        <v>0</v>
      </c>
      <c r="D160" s="85">
        <v>0</v>
      </c>
      <c r="E160" s="85">
        <v>0</v>
      </c>
      <c r="F160" s="63">
        <v>0</v>
      </c>
      <c r="G160" s="63">
        <v>0</v>
      </c>
      <c r="H160" s="7"/>
    </row>
    <row r="161" spans="1:8" ht="16.5" customHeight="1">
      <c r="A161" s="77" t="s">
        <v>209</v>
      </c>
      <c r="B161" s="86" t="s">
        <v>210</v>
      </c>
      <c r="C161" s="85">
        <v>1959000</v>
      </c>
      <c r="D161" s="85">
        <v>1974000</v>
      </c>
      <c r="E161" s="85">
        <v>505000</v>
      </c>
      <c r="F161" s="63">
        <v>505000</v>
      </c>
      <c r="G161" s="63">
        <v>193000</v>
      </c>
      <c r="H161" s="7"/>
    </row>
    <row r="162" spans="1:8" ht="16.5" customHeight="1">
      <c r="A162" s="77"/>
      <c r="B162" s="86" t="s">
        <v>136</v>
      </c>
      <c r="C162" s="85">
        <v>0</v>
      </c>
      <c r="D162" s="85">
        <v>0</v>
      </c>
      <c r="E162" s="85">
        <v>0</v>
      </c>
      <c r="F162" s="63">
        <v>0</v>
      </c>
      <c r="G162" s="63">
        <v>0</v>
      </c>
      <c r="H162" s="7"/>
    </row>
    <row r="163" spans="1:8" ht="16.5" customHeight="1">
      <c r="A163" s="77" t="s">
        <v>211</v>
      </c>
      <c r="B163" s="86" t="s">
        <v>212</v>
      </c>
      <c r="C163" s="85">
        <v>3304740</v>
      </c>
      <c r="D163" s="85">
        <v>3304740</v>
      </c>
      <c r="E163" s="85">
        <v>1303300</v>
      </c>
      <c r="F163" s="63">
        <v>1303292</v>
      </c>
      <c r="G163" s="63">
        <v>698895</v>
      </c>
      <c r="H163" s="7"/>
    </row>
    <row r="164" spans="1:8" ht="16.5" customHeight="1">
      <c r="A164" s="77"/>
      <c r="B164" s="86" t="s">
        <v>136</v>
      </c>
      <c r="C164" s="85">
        <v>0</v>
      </c>
      <c r="D164" s="85">
        <v>0</v>
      </c>
      <c r="E164" s="85">
        <v>0</v>
      </c>
      <c r="F164" s="63">
        <v>-20821</v>
      </c>
      <c r="G164" s="63">
        <v>0</v>
      </c>
      <c r="H164" s="7"/>
    </row>
    <row r="165" spans="1:8" ht="27">
      <c r="A165" s="77"/>
      <c r="B165" s="80" t="s">
        <v>213</v>
      </c>
      <c r="C165" s="87">
        <f>C84+C93+C106+C122+C124+C126+C131+C133+C137+C143+C147+C149+C156+C160+C162+C164</f>
        <v>0</v>
      </c>
      <c r="D165" s="87">
        <f>D84+D93+D106+D122+D124+D126+D131+D133+D137+D143+D147+D149+D156+D160+D162+D164</f>
        <v>0</v>
      </c>
      <c r="E165" s="87">
        <f>E84+E93+E106+E122+E124+E126+E131+E133+E137+E143+E147+E149+E156+E160+E162+E164</f>
        <v>0</v>
      </c>
      <c r="F165" s="87">
        <f>F84+F93+F106+F122+F124+F126+F131+F133+F137+F143+F147+F149+F156+F160+F162+F164</f>
        <v>-176962</v>
      </c>
      <c r="G165" s="87">
        <f>G84+G93+G106+G122+G124+G126+G131+G133+G137+G143+G147+G149+G156+G160+G162+G164</f>
        <v>-23840</v>
      </c>
      <c r="H165" s="7"/>
    </row>
    <row r="166" spans="1:8" ht="16.5" customHeight="1">
      <c r="A166" s="77"/>
      <c r="B166" s="80" t="s">
        <v>19</v>
      </c>
      <c r="C166" s="87">
        <f aca="true" t="shared" si="2" ref="C166:G167">C167</f>
        <v>30859490</v>
      </c>
      <c r="D166" s="87">
        <f t="shared" si="2"/>
        <v>30859490</v>
      </c>
      <c r="E166" s="87">
        <f t="shared" si="2"/>
        <v>30859490</v>
      </c>
      <c r="F166" s="87">
        <f t="shared" si="2"/>
        <v>30859482</v>
      </c>
      <c r="G166" s="87">
        <f t="shared" si="2"/>
        <v>10191428</v>
      </c>
      <c r="H166" s="7"/>
    </row>
    <row r="167" spans="1:8" ht="15">
      <c r="A167" s="77"/>
      <c r="B167" s="80" t="s">
        <v>214</v>
      </c>
      <c r="C167" s="87">
        <f t="shared" si="2"/>
        <v>30859490</v>
      </c>
      <c r="D167" s="87">
        <f t="shared" si="2"/>
        <v>30859490</v>
      </c>
      <c r="E167" s="87">
        <f t="shared" si="2"/>
        <v>30859490</v>
      </c>
      <c r="F167" s="87">
        <f t="shared" si="2"/>
        <v>30859482</v>
      </c>
      <c r="G167" s="87">
        <f t="shared" si="2"/>
        <v>10191428</v>
      </c>
      <c r="H167" s="7"/>
    </row>
    <row r="168" spans="1:8" ht="39.75">
      <c r="A168" s="77"/>
      <c r="B168" s="80" t="s">
        <v>215</v>
      </c>
      <c r="C168" s="85">
        <v>30859490</v>
      </c>
      <c r="D168" s="85">
        <v>30859490</v>
      </c>
      <c r="E168" s="87">
        <v>30859490</v>
      </c>
      <c r="F168" s="87">
        <v>30859482</v>
      </c>
      <c r="G168" s="87">
        <v>10191428</v>
      </c>
      <c r="H168" s="7"/>
    </row>
    <row r="169" spans="1:8" ht="15">
      <c r="A169" s="77">
        <v>68.05</v>
      </c>
      <c r="B169" s="113" t="s">
        <v>216</v>
      </c>
      <c r="C169" s="92">
        <f aca="true" t="shared" si="3" ref="C169:G171">+C170</f>
        <v>35642000</v>
      </c>
      <c r="D169" s="92">
        <f t="shared" si="3"/>
        <v>35642000</v>
      </c>
      <c r="E169" s="92">
        <f t="shared" si="3"/>
        <v>8831000</v>
      </c>
      <c r="F169" s="92">
        <f t="shared" si="3"/>
        <v>7281019</v>
      </c>
      <c r="G169" s="92">
        <f t="shared" si="3"/>
        <v>2087416</v>
      </c>
      <c r="H169" s="7"/>
    </row>
    <row r="170" spans="1:8" ht="16.5" customHeight="1">
      <c r="A170" s="77" t="s">
        <v>217</v>
      </c>
      <c r="B170" s="113" t="s">
        <v>12</v>
      </c>
      <c r="C170" s="92">
        <f t="shared" si="3"/>
        <v>35642000</v>
      </c>
      <c r="D170" s="92">
        <f t="shared" si="3"/>
        <v>35642000</v>
      </c>
      <c r="E170" s="92">
        <f t="shared" si="3"/>
        <v>8831000</v>
      </c>
      <c r="F170" s="92">
        <f t="shared" si="3"/>
        <v>7281019</v>
      </c>
      <c r="G170" s="92">
        <f t="shared" si="3"/>
        <v>2087416</v>
      </c>
      <c r="H170" s="7"/>
    </row>
    <row r="171" spans="1:8" ht="16.5" customHeight="1">
      <c r="A171" s="77" t="s">
        <v>218</v>
      </c>
      <c r="B171" s="80" t="s">
        <v>413</v>
      </c>
      <c r="C171" s="92">
        <f t="shared" si="3"/>
        <v>35642000</v>
      </c>
      <c r="D171" s="92">
        <f t="shared" si="3"/>
        <v>35642000</v>
      </c>
      <c r="E171" s="92">
        <f t="shared" si="3"/>
        <v>8831000</v>
      </c>
      <c r="F171" s="92">
        <f t="shared" si="3"/>
        <v>7281019</v>
      </c>
      <c r="G171" s="92">
        <f t="shared" si="3"/>
        <v>2087416</v>
      </c>
      <c r="H171" s="7"/>
    </row>
    <row r="172" spans="1:8" ht="16.5" customHeight="1">
      <c r="A172" s="83" t="s">
        <v>219</v>
      </c>
      <c r="B172" s="113" t="s">
        <v>220</v>
      </c>
      <c r="C172" s="81">
        <f>C173</f>
        <v>35642000</v>
      </c>
      <c r="D172" s="81">
        <f>D173</f>
        <v>35642000</v>
      </c>
      <c r="E172" s="81">
        <f>E173</f>
        <v>8831000</v>
      </c>
      <c r="F172" s="81">
        <f>F173</f>
        <v>7281019</v>
      </c>
      <c r="G172" s="81">
        <f>G173</f>
        <v>2087416</v>
      </c>
      <c r="H172" s="7"/>
    </row>
    <row r="173" spans="1:8" ht="16.5" customHeight="1">
      <c r="A173" s="83" t="s">
        <v>221</v>
      </c>
      <c r="B173" s="113" t="s">
        <v>222</v>
      </c>
      <c r="C173" s="81">
        <f>C175+C176+C177</f>
        <v>35642000</v>
      </c>
      <c r="D173" s="81">
        <f>D175+D176+D177</f>
        <v>35642000</v>
      </c>
      <c r="E173" s="81">
        <f>E175+E176+E177</f>
        <v>8831000</v>
      </c>
      <c r="F173" s="81">
        <f>F175+F176+F177</f>
        <v>7281019</v>
      </c>
      <c r="G173" s="81">
        <f>G175+G176+G177</f>
        <v>2087416</v>
      </c>
      <c r="H173" s="7"/>
    </row>
    <row r="174" spans="1:8" ht="16.5" customHeight="1">
      <c r="A174" s="77" t="s">
        <v>223</v>
      </c>
      <c r="B174" s="113" t="s">
        <v>224</v>
      </c>
      <c r="C174" s="81">
        <f>C175</f>
        <v>20203000</v>
      </c>
      <c r="D174" s="81">
        <f>D175</f>
        <v>20203000</v>
      </c>
      <c r="E174" s="81">
        <f>E175</f>
        <v>5005000</v>
      </c>
      <c r="F174" s="81">
        <f>F175</f>
        <v>4433914</v>
      </c>
      <c r="G174" s="81">
        <f>G175</f>
        <v>1236962</v>
      </c>
      <c r="H174" s="7"/>
    </row>
    <row r="175" spans="1:8" ht="16.5" customHeight="1">
      <c r="A175" s="83" t="s">
        <v>225</v>
      </c>
      <c r="B175" s="114" t="s">
        <v>226</v>
      </c>
      <c r="C175" s="85">
        <v>20203000</v>
      </c>
      <c r="D175" s="85">
        <v>20203000</v>
      </c>
      <c r="E175" s="85">
        <v>5005000</v>
      </c>
      <c r="F175" s="63">
        <v>4433914</v>
      </c>
      <c r="G175" s="63">
        <v>1236962</v>
      </c>
      <c r="H175" s="7"/>
    </row>
    <row r="176" spans="1:8" ht="16.5" customHeight="1">
      <c r="A176" s="83" t="s">
        <v>227</v>
      </c>
      <c r="B176" s="114" t="s">
        <v>228</v>
      </c>
      <c r="C176" s="85">
        <v>15439000</v>
      </c>
      <c r="D176" s="85">
        <v>15439000</v>
      </c>
      <c r="E176" s="85">
        <v>3826000</v>
      </c>
      <c r="F176" s="63">
        <v>2848795</v>
      </c>
      <c r="G176" s="63">
        <v>851904</v>
      </c>
      <c r="H176" s="7"/>
    </row>
    <row r="177" spans="1:8" ht="16.5" customHeight="1">
      <c r="A177" s="83"/>
      <c r="B177" s="91" t="s">
        <v>229</v>
      </c>
      <c r="C177" s="85">
        <v>0</v>
      </c>
      <c r="D177" s="85">
        <v>0</v>
      </c>
      <c r="E177" s="85">
        <v>0</v>
      </c>
      <c r="F177" s="63">
        <v>-1690</v>
      </c>
      <c r="G177" s="63">
        <v>-1450</v>
      </c>
      <c r="H177" s="7"/>
    </row>
    <row r="178" spans="1:7" ht="27.75" customHeight="1">
      <c r="A178" s="83" t="s">
        <v>22</v>
      </c>
      <c r="B178" s="115" t="s">
        <v>23</v>
      </c>
      <c r="C178" s="36">
        <f>C179</f>
        <v>0</v>
      </c>
      <c r="D178" s="36">
        <f>D179</f>
        <v>0</v>
      </c>
      <c r="E178" s="36">
        <f>E179</f>
        <v>0</v>
      </c>
      <c r="F178" s="36">
        <f>F179</f>
        <v>0</v>
      </c>
      <c r="G178" s="36">
        <f>G179</f>
        <v>0</v>
      </c>
    </row>
    <row r="179" spans="1:7" ht="15">
      <c r="A179" s="83" t="s">
        <v>230</v>
      </c>
      <c r="B179" s="115" t="s">
        <v>231</v>
      </c>
      <c r="C179" s="36">
        <f>C180+C181+C182</f>
        <v>0</v>
      </c>
      <c r="D179" s="36">
        <f>D180+D181+D182</f>
        <v>0</v>
      </c>
      <c r="E179" s="36">
        <f>E180+E181+E182</f>
        <v>0</v>
      </c>
      <c r="F179" s="36">
        <f>F180+F181+F182</f>
        <v>0</v>
      </c>
      <c r="G179" s="36">
        <f>G180+G181+G182</f>
        <v>0</v>
      </c>
    </row>
    <row r="180" spans="1:7" ht="15">
      <c r="A180" s="83" t="s">
        <v>232</v>
      </c>
      <c r="B180" s="116" t="s">
        <v>233</v>
      </c>
      <c r="C180" s="85"/>
      <c r="D180" s="85"/>
      <c r="E180" s="63"/>
      <c r="F180" s="63"/>
      <c r="G180" s="63"/>
    </row>
    <row r="181" spans="1:7" ht="15">
      <c r="A181" s="83" t="s">
        <v>234</v>
      </c>
      <c r="B181" s="116" t="s">
        <v>235</v>
      </c>
      <c r="C181" s="85"/>
      <c r="D181" s="85"/>
      <c r="E181" s="63"/>
      <c r="F181" s="63"/>
      <c r="G181" s="63"/>
    </row>
    <row r="182" spans="1:7" ht="15">
      <c r="A182" s="83" t="s">
        <v>236</v>
      </c>
      <c r="B182" s="116" t="s">
        <v>237</v>
      </c>
      <c r="C182" s="85"/>
      <c r="D182" s="85"/>
      <c r="E182" s="63"/>
      <c r="F182" s="63"/>
      <c r="G182" s="63"/>
    </row>
    <row r="183" spans="1:7" ht="15">
      <c r="A183" s="83" t="s">
        <v>238</v>
      </c>
      <c r="B183" s="115" t="s">
        <v>239</v>
      </c>
      <c r="C183" s="36">
        <f aca="true" t="shared" si="4" ref="C183:G184">C184</f>
        <v>0</v>
      </c>
      <c r="D183" s="36">
        <f t="shared" si="4"/>
        <v>0</v>
      </c>
      <c r="E183" s="36">
        <f t="shared" si="4"/>
        <v>0</v>
      </c>
      <c r="F183" s="36">
        <f t="shared" si="4"/>
        <v>0</v>
      </c>
      <c r="G183" s="36">
        <f t="shared" si="4"/>
        <v>0</v>
      </c>
    </row>
    <row r="184" spans="1:7" ht="15">
      <c r="A184" s="83" t="s">
        <v>240</v>
      </c>
      <c r="B184" s="115" t="s">
        <v>12</v>
      </c>
      <c r="C184" s="36">
        <f t="shared" si="4"/>
        <v>0</v>
      </c>
      <c r="D184" s="36">
        <f t="shared" si="4"/>
        <v>0</v>
      </c>
      <c r="E184" s="36">
        <f t="shared" si="4"/>
        <v>0</v>
      </c>
      <c r="F184" s="36">
        <f t="shared" si="4"/>
        <v>0</v>
      </c>
      <c r="G184" s="36">
        <f t="shared" si="4"/>
        <v>0</v>
      </c>
    </row>
    <row r="185" spans="1:7" ht="39.75">
      <c r="A185" s="83" t="s">
        <v>241</v>
      </c>
      <c r="B185" s="115" t="s">
        <v>23</v>
      </c>
      <c r="C185" s="36">
        <f>C188</f>
        <v>0</v>
      </c>
      <c r="D185" s="36">
        <f>D188</f>
        <v>0</v>
      </c>
      <c r="E185" s="36">
        <f>E188</f>
        <v>0</v>
      </c>
      <c r="F185" s="36">
        <f>F188</f>
        <v>0</v>
      </c>
      <c r="G185" s="36">
        <f>G188</f>
        <v>0</v>
      </c>
    </row>
    <row r="186" spans="1:7" ht="15">
      <c r="A186" s="83" t="s">
        <v>242</v>
      </c>
      <c r="B186" s="115" t="s">
        <v>34</v>
      </c>
      <c r="C186" s="36">
        <f aca="true" t="shared" si="5" ref="C186:G187">C187</f>
        <v>0</v>
      </c>
      <c r="D186" s="36">
        <f t="shared" si="5"/>
        <v>0</v>
      </c>
      <c r="E186" s="36">
        <f t="shared" si="5"/>
        <v>0</v>
      </c>
      <c r="F186" s="36">
        <f t="shared" si="5"/>
        <v>0</v>
      </c>
      <c r="G186" s="36">
        <f t="shared" si="5"/>
        <v>0</v>
      </c>
    </row>
    <row r="187" spans="1:7" ht="15">
      <c r="A187" s="83" t="s">
        <v>240</v>
      </c>
      <c r="B187" s="115" t="s">
        <v>12</v>
      </c>
      <c r="C187" s="36">
        <f t="shared" si="5"/>
        <v>0</v>
      </c>
      <c r="D187" s="36">
        <f t="shared" si="5"/>
        <v>0</v>
      </c>
      <c r="E187" s="36">
        <f t="shared" si="5"/>
        <v>0</v>
      </c>
      <c r="F187" s="36">
        <f t="shared" si="5"/>
        <v>0</v>
      </c>
      <c r="G187" s="36">
        <f t="shared" si="5"/>
        <v>0</v>
      </c>
    </row>
    <row r="188" spans="1:7" ht="24" customHeight="1">
      <c r="A188" s="83" t="s">
        <v>240</v>
      </c>
      <c r="B188" s="116" t="s">
        <v>23</v>
      </c>
      <c r="C188" s="85"/>
      <c r="D188" s="85"/>
      <c r="E188" s="63"/>
      <c r="F188" s="63"/>
      <c r="G188" s="63"/>
    </row>
    <row r="189" spans="1:7" ht="15">
      <c r="A189" s="83" t="s">
        <v>240</v>
      </c>
      <c r="B189" s="115" t="s">
        <v>231</v>
      </c>
      <c r="C189" s="36">
        <f aca="true" t="shared" si="6" ref="C189:G191">C190</f>
        <v>0</v>
      </c>
      <c r="D189" s="36">
        <f t="shared" si="6"/>
        <v>0</v>
      </c>
      <c r="E189" s="36">
        <f t="shared" si="6"/>
        <v>0</v>
      </c>
      <c r="F189" s="36">
        <f t="shared" si="6"/>
        <v>0</v>
      </c>
      <c r="G189" s="36">
        <f t="shared" si="6"/>
        <v>0</v>
      </c>
    </row>
    <row r="190" spans="1:7" ht="15">
      <c r="A190" s="83" t="s">
        <v>243</v>
      </c>
      <c r="B190" s="115" t="s">
        <v>235</v>
      </c>
      <c r="C190" s="36">
        <f t="shared" si="6"/>
        <v>0</v>
      </c>
      <c r="D190" s="36">
        <f t="shared" si="6"/>
        <v>0</v>
      </c>
      <c r="E190" s="36">
        <f t="shared" si="6"/>
        <v>0</v>
      </c>
      <c r="F190" s="36">
        <f t="shared" si="6"/>
        <v>0</v>
      </c>
      <c r="G190" s="36">
        <f t="shared" si="6"/>
        <v>0</v>
      </c>
    </row>
    <row r="191" spans="1:7" ht="15">
      <c r="A191" s="83" t="s">
        <v>240</v>
      </c>
      <c r="B191" s="115" t="s">
        <v>244</v>
      </c>
      <c r="C191" s="36">
        <f t="shared" si="6"/>
        <v>0</v>
      </c>
      <c r="D191" s="36">
        <f t="shared" si="6"/>
        <v>0</v>
      </c>
      <c r="E191" s="36">
        <f t="shared" si="6"/>
        <v>0</v>
      </c>
      <c r="F191" s="36">
        <f t="shared" si="6"/>
        <v>0</v>
      </c>
      <c r="G191" s="36">
        <f t="shared" si="6"/>
        <v>0</v>
      </c>
    </row>
    <row r="192" spans="1:7" ht="15">
      <c r="A192" s="83" t="s">
        <v>240</v>
      </c>
      <c r="B192" s="116" t="s">
        <v>245</v>
      </c>
      <c r="C192" s="85"/>
      <c r="D192" s="85"/>
      <c r="E192" s="63"/>
      <c r="F192" s="63"/>
      <c r="G192" s="63"/>
    </row>
    <row r="193" spans="1:7" ht="33.75" customHeight="1">
      <c r="A193" s="119"/>
      <c r="B193" s="119"/>
      <c r="C193" s="119"/>
      <c r="D193" s="119"/>
      <c r="E193" s="119"/>
      <c r="F193" s="119"/>
      <c r="G193" s="119"/>
    </row>
    <row r="194" ht="15" hidden="1"/>
    <row r="195" ht="2.25" customHeight="1"/>
    <row r="196" spans="2:5" ht="15">
      <c r="B196" s="65" t="s">
        <v>409</v>
      </c>
      <c r="E196" s="65" t="s">
        <v>411</v>
      </c>
    </row>
    <row r="197" spans="2:5" ht="15">
      <c r="B197" s="65" t="s">
        <v>410</v>
      </c>
      <c r="E197" s="65" t="s">
        <v>412</v>
      </c>
    </row>
  </sheetData>
  <sheetProtection/>
  <protectedRanges>
    <protectedRange sqref="B2:B3" name="Zonă1_1"/>
    <protectedRange sqref="F108:G116 F43:G48 F141:G143 F66:G66 F34:G37 F118:G122 F96:G101 F59:G63 F77:G81 F88:G93 F51:G54 F139:G139 F104:G106 F129:G129 F25:G30 F32:G32" name="Zonă3"/>
    <protectedRange sqref="B1" name="Zonă1_1_1_1_1_1"/>
  </protectedRanges>
  <mergeCells count="1">
    <mergeCell ref="A193:G193"/>
  </mergeCells>
  <printOptions horizontalCentered="1"/>
  <pageMargins left="0.31" right="0.17" top="0.21" bottom="0.18" header="0.17" footer="0.17"/>
  <pageSetup orientation="portrait" scale="64" r:id="rId1"/>
  <rowBreaks count="1" manualBreakCount="1">
    <brk id="129"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Windows User</cp:lastModifiedBy>
  <cp:lastPrinted>2018-04-25T07:30:57Z</cp:lastPrinted>
  <dcterms:created xsi:type="dcterms:W3CDTF">2018-04-11T08:46:28Z</dcterms:created>
  <dcterms:modified xsi:type="dcterms:W3CDTF">2018-04-25T07:47:54Z</dcterms:modified>
  <cp:category/>
  <cp:version/>
  <cp:contentType/>
  <cp:contentStatus/>
</cp:coreProperties>
</file>